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105" windowWidth="19320" windowHeight="12210" firstSheet="5" activeTab="10"/>
  </bookViews>
  <sheets>
    <sheet name="01_SZCHPH OZ BRATISLAVA" sheetId="1" r:id="rId1"/>
    <sheet name="HAVARIJNA KOM" sheetId="2" r:id="rId2"/>
    <sheet name="01_SZCHPH OZ BRATISLAVA-RR" sheetId="3" r:id="rId3"/>
    <sheet name="01_SZCHPH OZ BRATISLAVA (cena)" sheetId="4" r:id="rId4"/>
    <sheet name="0101_ Bratislava-Trnávka " sheetId="5" r:id="rId5"/>
    <sheet name="0103_ Bratislava-Pod.Biskupice" sheetId="6" r:id="rId6"/>
    <sheet name="0104_ Bratislava V-Rusovce" sheetId="7" r:id="rId7"/>
    <sheet name="0105_ Dunajská Lužná" sheetId="8" r:id="rId8"/>
    <sheet name="0107 Kráľová pri Senci" sheetId="9" r:id="rId9"/>
    <sheet name="0108_Lehnice" sheetId="10" r:id="rId10"/>
    <sheet name="0109_Senec" sheetId="11" r:id="rId11"/>
    <sheet name="0110_Bratislava-Mierová kolonia" sheetId="12" r:id="rId12"/>
    <sheet name="Sheet1" sheetId="13" r:id="rId13"/>
  </sheets>
  <definedNames>
    <definedName name="_xlnm.Print_Area" localSheetId="9">'0108_Lehnice'!$A$1:$K$43</definedName>
  </definedNames>
  <calcPr fullCalcOnLoad="1"/>
</workbook>
</file>

<file path=xl/comments1.xml><?xml version="1.0" encoding="utf-8"?>
<comments xmlns="http://schemas.openxmlformats.org/spreadsheetml/2006/main">
  <authors>
    <author>barba</author>
  </authors>
  <commentList>
    <comment ref="F15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preprava zabezpečovaná interne</t>
        </r>
      </text>
    </comment>
    <comment ref="G15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DT-preprava zabezpečovaná externým dopravcom</t>
        </r>
      </text>
    </comment>
    <comment ref="H15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Ostende, nizozemsky Oostende, je lázeňské a přístavní město v belgické provincii Západní Flandry ve Vlámském regionu. Je největším městem belgického pobřeží</t>
        </r>
      </text>
    </comment>
  </commentList>
</comments>
</file>

<file path=xl/comments10.xml><?xml version="1.0" encoding="utf-8"?>
<comments xmlns="http://schemas.openxmlformats.org/spreadsheetml/2006/main">
  <authors>
    <author>barba</author>
  </authors>
  <commentList>
    <comment ref="D16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preprava zabezpečovaná interne</t>
        </r>
      </text>
    </comment>
    <comment ref="E16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DT-preprava zabezpečovaná externým dopravcom</t>
        </r>
      </text>
    </comment>
    <comment ref="F16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Ostende, nizozemsky Oostende, je lázeňské a přístavní město v belgické provincii Západní Flandry ve Vlámském regionu. Je největším městem belgického pobřeží</t>
        </r>
      </text>
    </comment>
    <comment ref="D36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30 ks holubov do koša</t>
        </r>
      </text>
    </comment>
    <comment ref="E36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25 ks holubov do koša</t>
        </r>
      </text>
    </comment>
    <comment ref="F36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25 ks holubov do koša</t>
        </r>
      </text>
    </comment>
  </commentList>
</comments>
</file>

<file path=xl/comments11.xml><?xml version="1.0" encoding="utf-8"?>
<comments xmlns="http://schemas.openxmlformats.org/spreadsheetml/2006/main">
  <authors>
    <author>barba</author>
  </authors>
  <commentList>
    <comment ref="D16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preprava zabezpečovaná interne</t>
        </r>
      </text>
    </comment>
    <comment ref="E16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DT-preprava zabezpečovaná externým dopravcom</t>
        </r>
      </text>
    </comment>
    <comment ref="F16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Ostende, nizozemsky Oostende, je lázeňské a přístavní město v belgické provincii Západní Flandry ve Vlámském regionu. Je největším městem belgického pobřeží</t>
        </r>
      </text>
    </comment>
    <comment ref="D38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30 ks holubov do koša</t>
        </r>
      </text>
    </comment>
    <comment ref="E38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25 ks holubov do koša</t>
        </r>
      </text>
    </comment>
    <comment ref="F38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25 ks holubov do koša</t>
        </r>
      </text>
    </comment>
  </commentList>
</comments>
</file>

<file path=xl/comments12.xml><?xml version="1.0" encoding="utf-8"?>
<comments xmlns="http://schemas.openxmlformats.org/spreadsheetml/2006/main">
  <authors>
    <author>barba</author>
  </authors>
  <commentList>
    <comment ref="D16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preprava zabezpečovaná interne</t>
        </r>
      </text>
    </comment>
    <comment ref="E16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DT-preprava zabezpečovaná externým dopravcom</t>
        </r>
      </text>
    </comment>
    <comment ref="F16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Ostende, nizozemsky Oostende, je lázeňské a přístavní město v belgické provincii Západní Flandry ve Vlámském regionu. Je největším městem belgického pobřeží</t>
        </r>
      </text>
    </comment>
    <comment ref="D33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30 ks holubov do koša</t>
        </r>
      </text>
    </comment>
    <comment ref="E33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25 ks holubov do koša</t>
        </r>
      </text>
    </comment>
    <comment ref="F33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25 ks holubov do koša</t>
        </r>
      </text>
    </comment>
  </commentList>
</comments>
</file>

<file path=xl/comments3.xml><?xml version="1.0" encoding="utf-8"?>
<comments xmlns="http://schemas.openxmlformats.org/spreadsheetml/2006/main">
  <authors>
    <author>barba</author>
  </authors>
  <commentList>
    <comment ref="D6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30 ks holubov do koša</t>
        </r>
      </text>
    </comment>
    <comment ref="E6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25 ks holubov do koša</t>
        </r>
      </text>
    </comment>
    <comment ref="F6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25 ks holubov do koša</t>
        </r>
      </text>
    </comment>
    <comment ref="H6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30 ks holubov do koša</t>
        </r>
      </text>
    </comment>
    <comment ref="I6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25 ks holubov do koša</t>
        </r>
      </text>
    </comment>
    <comment ref="J6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25 ks holubov do koša</t>
        </r>
      </text>
    </comment>
    <comment ref="L6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30 ks holubov do koša</t>
        </r>
      </text>
    </comment>
    <comment ref="M6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25 ks holubov do koša</t>
        </r>
      </text>
    </comment>
    <comment ref="N6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25 ks holubov do koša</t>
        </r>
      </text>
    </comment>
    <comment ref="P6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30 ks holubov do koša</t>
        </r>
      </text>
    </comment>
    <comment ref="Q6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25 ks holubov do koša</t>
        </r>
      </text>
    </comment>
    <comment ref="R6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25 ks holubov do koša</t>
        </r>
      </text>
    </comment>
    <comment ref="F4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Ostende, nizozemsky Oostende, je lázeňské a přístavní město v belgické provincii Západní Flandry ve Vlámském regionu. Je největším městem belgického pobřeží</t>
        </r>
      </text>
    </comment>
    <comment ref="J4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Ostende, nizozemsky Oostende, je lázeňské a přístavní město v belgické provincii Západní Flandry ve Vlámském regionu. Je největším městem belgického pobřeží</t>
        </r>
      </text>
    </comment>
    <comment ref="N4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Ostende, nizozemsky Oostende, je lázeňské a přístavní město v belgické provincii Západní Flandry ve Vlámském regionu. Je největším městem belgického pobřeží</t>
        </r>
      </text>
    </comment>
    <comment ref="R4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Ostende, nizozemsky Oostende, je lázeňské a přístavní město v belgické provincii Západní Flandry ve Vlámském regionu. Je největším městem belgického pobřeží</t>
        </r>
      </text>
    </comment>
    <comment ref="F15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Ostende, nizozemsky Oostende, je lázeňské a přístavní město v belgické provincii Západní Flandry ve Vlámském regionu. Je největším městem belgického pobřeží</t>
        </r>
      </text>
    </comment>
    <comment ref="J15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Ostende, nizozemsky Oostende, je lázeňské a přístavní město v belgické provincii Západní Flandry ve Vlámském regionu. Je největším městem belgického pobřeží</t>
        </r>
      </text>
    </comment>
    <comment ref="N15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Ostende, nizozemsky Oostende, je lázeňské a přístavní město v belgické provincii Západní Flandry ve Vlámském regionu. Je největším městem belgického pobřeží</t>
        </r>
      </text>
    </comment>
    <comment ref="R15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Ostende, nizozemsky Oostende, je lázeňské a přístavní město v belgické provincii Západní Flandry ve Vlámském regionu. Je největším městem belgického pobřeží</t>
        </r>
      </text>
    </comment>
    <comment ref="D17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30 ks holubov do koša</t>
        </r>
      </text>
    </comment>
    <comment ref="E17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25 ks holubov do koša</t>
        </r>
      </text>
    </comment>
    <comment ref="F17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25 ks holubov do koša</t>
        </r>
      </text>
    </comment>
    <comment ref="H17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30 ks holubov do koša</t>
        </r>
      </text>
    </comment>
    <comment ref="I17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25 ks holubov do koša</t>
        </r>
      </text>
    </comment>
    <comment ref="J17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25 ks holubov do koša</t>
        </r>
      </text>
    </comment>
    <comment ref="L17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30 ks holubov do koša</t>
        </r>
      </text>
    </comment>
    <comment ref="M17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25 ks holubov do koša</t>
        </r>
      </text>
    </comment>
    <comment ref="N17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25 ks holubov do koša</t>
        </r>
      </text>
    </comment>
    <comment ref="P17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30 ks holubov do koša</t>
        </r>
      </text>
    </comment>
    <comment ref="Q17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25 ks holubov do koša</t>
        </r>
      </text>
    </comment>
    <comment ref="R17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25 ks holubov do koša</t>
        </r>
      </text>
    </comment>
  </commentList>
</comments>
</file>

<file path=xl/comments4.xml><?xml version="1.0" encoding="utf-8"?>
<comments xmlns="http://schemas.openxmlformats.org/spreadsheetml/2006/main">
  <authors>
    <author>barba</author>
  </authors>
  <commentList>
    <comment ref="F7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preprava zabezpečovaná interne</t>
        </r>
      </text>
    </comment>
    <comment ref="G7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DT-preprava zabezpečovaná externým dopravcom</t>
        </r>
      </text>
    </comment>
    <comment ref="H7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Ostende, nizozemsky Oostende, je lázeňské a přístavní město v belgické provincii Západní Flandry ve Vlámském regionu. Je největším městem belgického pobřeží</t>
        </r>
      </text>
    </comment>
    <comment ref="E18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preprava zabezpečovaná interne</t>
        </r>
      </text>
    </comment>
    <comment ref="G18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DT-preprava zabezpečovaná externým dopravcom</t>
        </r>
      </text>
    </comment>
    <comment ref="H18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DT-preprava zabezpečovaná externým dopravcom</t>
        </r>
      </text>
    </comment>
    <comment ref="F19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6.326,46 SKK</t>
        </r>
      </text>
    </comment>
    <comment ref="I18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0,82€  (24,70 Sk) za holuba x 3 preteky</t>
        </r>
      </text>
    </comment>
  </commentList>
</comments>
</file>

<file path=xl/comments5.xml><?xml version="1.0" encoding="utf-8"?>
<comments xmlns="http://schemas.openxmlformats.org/spreadsheetml/2006/main">
  <authors>
    <author>barba</author>
  </authors>
  <commentList>
    <comment ref="D16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preprava zabezpečovaná interne</t>
        </r>
      </text>
    </comment>
    <comment ref="E16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DT-preprava zabezpečovaná externým dopravcom</t>
        </r>
      </text>
    </comment>
    <comment ref="F16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Ostende, nizozemsky Oostende, je lázeňské a přístavní město v belgické provincii Západní Flandry ve Vlámském regionu. Je největším městem belgického pobřeží</t>
        </r>
      </text>
    </comment>
    <comment ref="D51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30 ks holubov do koša</t>
        </r>
      </text>
    </comment>
    <comment ref="E51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25 ks holubov do koša</t>
        </r>
      </text>
    </comment>
    <comment ref="F51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25 ks holubov do koša</t>
        </r>
      </text>
    </comment>
  </commentList>
</comments>
</file>

<file path=xl/comments6.xml><?xml version="1.0" encoding="utf-8"?>
<comments xmlns="http://schemas.openxmlformats.org/spreadsheetml/2006/main">
  <authors>
    <author>barba</author>
  </authors>
  <commentList>
    <comment ref="D16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preprava zabezpečovaná interne</t>
        </r>
      </text>
    </comment>
    <comment ref="E16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DT-preprava zabezpečovaná externým dopravcom</t>
        </r>
      </text>
    </comment>
    <comment ref="F16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Ostende, nizozemsky Oostende, je lázeňské a přístavní město v belgické provincii Západní Flandry ve Vlámském regionu. Je největším městem belgického pobřeží</t>
        </r>
      </text>
    </comment>
    <comment ref="D33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30 ks holubov do koša</t>
        </r>
      </text>
    </comment>
    <comment ref="E33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25 ks holubov do koša</t>
        </r>
      </text>
    </comment>
    <comment ref="F33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25 ks holubov do koša</t>
        </r>
      </text>
    </comment>
  </commentList>
</comments>
</file>

<file path=xl/comments7.xml><?xml version="1.0" encoding="utf-8"?>
<comments xmlns="http://schemas.openxmlformats.org/spreadsheetml/2006/main">
  <authors>
    <author>barba</author>
  </authors>
  <commentList>
    <comment ref="D16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preprava zabezpečovaná interne</t>
        </r>
      </text>
    </comment>
    <comment ref="E16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DT-preprava zabezpečovaná externým dopravcom</t>
        </r>
      </text>
    </comment>
    <comment ref="F16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Ostende, nizozemsky Oostende, je lázeňské a přístavní město v belgické provincii Západní Flandry ve Vlámském regionu. Je největším městem belgického pobřeží</t>
        </r>
      </text>
    </comment>
    <comment ref="D42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30 ks holubov do koša</t>
        </r>
      </text>
    </comment>
    <comment ref="E42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25 ks holubov do koša</t>
        </r>
      </text>
    </comment>
    <comment ref="F42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25 ks holubov do koša</t>
        </r>
      </text>
    </comment>
  </commentList>
</comments>
</file>

<file path=xl/comments8.xml><?xml version="1.0" encoding="utf-8"?>
<comments xmlns="http://schemas.openxmlformats.org/spreadsheetml/2006/main">
  <authors>
    <author>barba</author>
  </authors>
  <commentList>
    <comment ref="D16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preprava zabezpečovaná interne</t>
        </r>
      </text>
    </comment>
    <comment ref="E16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DT-preprava zabezpečovaná externým dopravcom</t>
        </r>
      </text>
    </comment>
    <comment ref="F16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Ostende, nizozemsky Oostende, je lázeňské a přístavní město v belgické provincii Západní Flandry ve Vlámském regionu. Je největším městem belgického pobřeží</t>
        </r>
      </text>
    </comment>
    <comment ref="D44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30 ks holubov do koša</t>
        </r>
      </text>
    </comment>
    <comment ref="E44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25 ks holubov do koša</t>
        </r>
      </text>
    </comment>
    <comment ref="F44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25 ks holubov do koša</t>
        </r>
      </text>
    </comment>
  </commentList>
</comments>
</file>

<file path=xl/comments9.xml><?xml version="1.0" encoding="utf-8"?>
<comments xmlns="http://schemas.openxmlformats.org/spreadsheetml/2006/main">
  <authors>
    <author>barba</author>
  </authors>
  <commentList>
    <comment ref="D16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preprava zabezpečovaná interne</t>
        </r>
      </text>
    </comment>
    <comment ref="E16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DT-preprava zabezpečovaná externým dopravcom</t>
        </r>
      </text>
    </comment>
    <comment ref="F16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Ostende, nizozemsky Oostende, je lázeňské a přístavní město v belgické provincii Západní Flandry ve Vlámském regionu. Je největším městem belgického pobřeží</t>
        </r>
      </text>
    </comment>
    <comment ref="D40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30 ks holubov do koša</t>
        </r>
      </text>
    </comment>
    <comment ref="E40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25 ks holubov do koša</t>
        </r>
      </text>
    </comment>
    <comment ref="F40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25 ks holubov do koša</t>
        </r>
      </text>
    </comment>
  </commentList>
</comments>
</file>

<file path=xl/sharedStrings.xml><?xml version="1.0" encoding="utf-8"?>
<sst xmlns="http://schemas.openxmlformats.org/spreadsheetml/2006/main" count="1215" uniqueCount="557">
  <si>
    <t>adresa</t>
  </si>
  <si>
    <t>Počet holubov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</si>
  <si>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</si>
  <si>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</si>
  <si>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</si>
  <si>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</si>
  <si>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</si>
  <si>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</si>
  <si>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</si>
  <si>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</si>
  <si>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</si>
  <si>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</si>
  <si>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</si>
  <si>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</si>
  <si>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</si>
  <si>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</si>
  <si>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</si>
  <si>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</si>
  <si>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</si>
  <si>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</si>
  <si>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</si>
  <si>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</si>
  <si>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</si>
  <si>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</si>
  <si>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</si>
  <si>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</si>
  <si>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</si>
  <si>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</si>
  <si>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</si>
  <si>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</si>
  <si>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</si>
  <si>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</si>
  <si>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Evidenčný list chovateľov poštových holubov</t>
  </si>
  <si>
    <t>základná organizácia:</t>
  </si>
  <si>
    <t>Výbor ZO CHPH</t>
  </si>
  <si>
    <t>Funkcia:</t>
  </si>
  <si>
    <t xml:space="preserve">Meno </t>
  </si>
  <si>
    <t>tel.číslo</t>
  </si>
  <si>
    <t>mail.adresa</t>
  </si>
  <si>
    <t>predseda</t>
  </si>
  <si>
    <t>tajomník</t>
  </si>
  <si>
    <t>výcvikár</t>
  </si>
  <si>
    <t>pokladník</t>
  </si>
  <si>
    <t>podpredseda</t>
  </si>
  <si>
    <t>predseda KRK</t>
  </si>
  <si>
    <t>meno chovateľa</t>
  </si>
  <si>
    <t>tel.číslo prípadne  mail.adresa</t>
  </si>
  <si>
    <t>Kontakt</t>
  </si>
  <si>
    <t>OZ CHPH :</t>
  </si>
  <si>
    <t>Zoznam členov</t>
  </si>
  <si>
    <t>ROK :</t>
  </si>
  <si>
    <t>Spolu :</t>
  </si>
  <si>
    <t>číslo chov.</t>
  </si>
  <si>
    <t>BRATISLAVA</t>
  </si>
  <si>
    <t>0101  Bratislava-Trnávka</t>
  </si>
  <si>
    <t>Igor Varga</t>
  </si>
  <si>
    <t>Viktor Brník</t>
  </si>
  <si>
    <t>852 10 Bratislava, Šintavská 6</t>
  </si>
  <si>
    <t>851 10 Bratislava, Balkánska 1</t>
  </si>
  <si>
    <t>Dezider Gemainer</t>
  </si>
  <si>
    <t>841 01 Bratislava, Bujnáková 17</t>
  </si>
  <si>
    <t>Alojz Barbírik</t>
  </si>
  <si>
    <t xml:space="preserve">851 10 </t>
  </si>
  <si>
    <t>Bratislava</t>
  </si>
  <si>
    <t>Novosadná 15</t>
  </si>
  <si>
    <t>Viliam Barčin</t>
  </si>
  <si>
    <t>841 05</t>
  </si>
  <si>
    <t>H.Meličkovej 14</t>
  </si>
  <si>
    <t>Jozef Bors</t>
  </si>
  <si>
    <t>851 02</t>
  </si>
  <si>
    <t>Rovniankova 12</t>
  </si>
  <si>
    <t>852 10</t>
  </si>
  <si>
    <t>Šintavská 6</t>
  </si>
  <si>
    <t>Alexander Doboš</t>
  </si>
  <si>
    <t>Balkánska 126</t>
  </si>
  <si>
    <t>Michal Duriš</t>
  </si>
  <si>
    <t>851 04</t>
  </si>
  <si>
    <t>Ambroseho 1</t>
  </si>
  <si>
    <t>Dzúrik Dušan</t>
  </si>
  <si>
    <t>821 04</t>
  </si>
  <si>
    <t>Jakabova 51</t>
  </si>
  <si>
    <t xml:space="preserve">841 01 </t>
  </si>
  <si>
    <t>Bujnáková 17</t>
  </si>
  <si>
    <t>Martin Gemeiner</t>
  </si>
  <si>
    <t>851 05</t>
  </si>
  <si>
    <t>Jiráskova 10</t>
  </si>
  <si>
    <t>Jozef Hodál</t>
  </si>
  <si>
    <t xml:space="preserve">821 07 </t>
  </si>
  <si>
    <t>Čiernohorská 21</t>
  </si>
  <si>
    <t>Andrej Jankura</t>
  </si>
  <si>
    <t>Balkánska 1</t>
  </si>
  <si>
    <t>Ján Klamík</t>
  </si>
  <si>
    <t>851 10</t>
  </si>
  <si>
    <t>Hájová 170</t>
  </si>
  <si>
    <t>Dušan Klein</t>
  </si>
  <si>
    <t>Dlhá 88</t>
  </si>
  <si>
    <t>Rostislav Koňařík</t>
  </si>
  <si>
    <t>Pohraničníkov 60</t>
  </si>
  <si>
    <t>Vladimír Královič</t>
  </si>
  <si>
    <t>841 10</t>
  </si>
  <si>
    <t>Pod Zečákom 63</t>
  </si>
  <si>
    <t>Jozef Masarik, JUDr.</t>
  </si>
  <si>
    <t>841 01</t>
  </si>
  <si>
    <t>Landavova 28</t>
  </si>
  <si>
    <t>Ladislav Patrnčiak</t>
  </si>
  <si>
    <t>Vranovska 6a</t>
  </si>
  <si>
    <t>Karol Peller</t>
  </si>
  <si>
    <t>Pod kameňolomom 1</t>
  </si>
  <si>
    <t>Miroslav Steck</t>
  </si>
  <si>
    <t xml:space="preserve">Kôstková </t>
  </si>
  <si>
    <t>Peter Vačok, JUDr.</t>
  </si>
  <si>
    <t>811 01</t>
  </si>
  <si>
    <t>Radvanská 26</t>
  </si>
  <si>
    <t>Štefan Výlupok</t>
  </si>
  <si>
    <t xml:space="preserve">821 08 </t>
  </si>
  <si>
    <t>Kvačalova 47</t>
  </si>
  <si>
    <t>0104 - Bratislava V.-Rusovce</t>
  </si>
  <si>
    <t>851 10  Bratislava, Petržalska 1,</t>
  </si>
  <si>
    <t>kikaigorvargovci@gmail.com</t>
  </si>
  <si>
    <t>.</t>
  </si>
  <si>
    <t>alojz.barbirik@gmail.com</t>
  </si>
  <si>
    <t xml:space="preserve">Štefan Karacsony </t>
  </si>
  <si>
    <t>Rastlinná 34</t>
  </si>
  <si>
    <t>Petržalska 1</t>
  </si>
  <si>
    <t xml:space="preserve">01  Bratislava </t>
  </si>
  <si>
    <t>vacok@attorney.sk</t>
  </si>
  <si>
    <t>0103_ Bratislava-Pod.Biskupice</t>
  </si>
  <si>
    <t>0109_Senec</t>
  </si>
  <si>
    <t>0110_Bratislava-Mierová kolonia</t>
  </si>
  <si>
    <t>0107 Kráľová pri Senci</t>
  </si>
  <si>
    <t>0105_ Dunajská Lužná</t>
  </si>
  <si>
    <t>Fekete Jozef</t>
  </si>
  <si>
    <t>Lukovič Jozef</t>
  </si>
  <si>
    <t>Varga František</t>
  </si>
  <si>
    <t>Pastucha Ludovít</t>
  </si>
  <si>
    <t>Hromkovič Martin</t>
  </si>
  <si>
    <t>Pecko Ján</t>
  </si>
  <si>
    <t>Vidiščák Luboš</t>
  </si>
  <si>
    <t>Antalic Ivan</t>
  </si>
  <si>
    <t>Jašura Albín</t>
  </si>
  <si>
    <t>Cingel Jozef st.</t>
  </si>
  <si>
    <t>Žernovič Peter</t>
  </si>
  <si>
    <t>Konrád František</t>
  </si>
  <si>
    <t>Hanzel Ján</t>
  </si>
  <si>
    <t>Madaj Ladislav</t>
  </si>
  <si>
    <t>Švec Ján</t>
  </si>
  <si>
    <t>Molnár Alexander</t>
  </si>
  <si>
    <t>Leisztner Ladislav</t>
  </si>
  <si>
    <t>Rybár Pavol</t>
  </si>
  <si>
    <t>Cingel Jozef ml.</t>
  </si>
  <si>
    <t>Nagy Tibor</t>
  </si>
  <si>
    <t>Janák Imrich</t>
  </si>
  <si>
    <t>Fodor Tibor</t>
  </si>
  <si>
    <t>Csörgei Norbert</t>
  </si>
  <si>
    <t>Méry Jozef</t>
  </si>
  <si>
    <t>Fekete Ľudovít</t>
  </si>
  <si>
    <t>Angyal Milan</t>
  </si>
  <si>
    <t>Reicher Ján</t>
  </si>
  <si>
    <t>Malec Milan</t>
  </si>
  <si>
    <t>Kakaš Juraj</t>
  </si>
  <si>
    <t>Pitelka Fridrich</t>
  </si>
  <si>
    <t>Bauer Karol</t>
  </si>
  <si>
    <t>930 37 Lehnice 120</t>
  </si>
  <si>
    <t>Olejár Jozef, JUDr</t>
  </si>
  <si>
    <t>Miletičova 74, 821 08 Bratislava</t>
  </si>
  <si>
    <t>930 37 Lehnice 66</t>
  </si>
  <si>
    <t>Csörgei Štefan</t>
  </si>
  <si>
    <t>Csörgei Ľudovít</t>
  </si>
  <si>
    <t xml:space="preserve">930 37 Lehnice 278 </t>
  </si>
  <si>
    <t>Csörgei Alžbeta</t>
  </si>
  <si>
    <t>930 39 Oľdza 48</t>
  </si>
  <si>
    <t>Wiedermann Karol</t>
  </si>
  <si>
    <t>Lászlo Franišek</t>
  </si>
  <si>
    <t>Martiš Ľubomír</t>
  </si>
  <si>
    <t>Fehér Tibor</t>
  </si>
  <si>
    <t>930 35 Michal na Ostrove 159</t>
  </si>
  <si>
    <t>930 37 Lehnice 384</t>
  </si>
  <si>
    <t>930 37 Lehnice 329</t>
  </si>
  <si>
    <t>930 01 Veľké Blahovo 40</t>
  </si>
  <si>
    <t>900 43 Kalinkovo 224</t>
  </si>
  <si>
    <t>929 01 Dun.Streda, Boriny 1825</t>
  </si>
  <si>
    <t>930 52 Blahova 1</t>
  </si>
  <si>
    <t xml:space="preserve">851 03 Bratisl., Nam.hraničiarov </t>
  </si>
  <si>
    <t>930 02 Orechová Pôtoň</t>
  </si>
  <si>
    <t>930 16 Vydrany 461</t>
  </si>
  <si>
    <t>0108  Lehnice</t>
  </si>
  <si>
    <t>Marián Pelech</t>
  </si>
  <si>
    <t>Čiernovodská 6, 821 07 Bratislava</t>
  </si>
  <si>
    <t>421903 74 81 24</t>
  </si>
  <si>
    <t>marian.pelech@mail.tcom.sk</t>
  </si>
  <si>
    <t>Jaroslav Barák</t>
  </si>
  <si>
    <t>Nálepková 294, 900 46 Most pri BA</t>
  </si>
  <si>
    <t>02 45 95 13 47</t>
  </si>
  <si>
    <t>Peter Nemček</t>
  </si>
  <si>
    <t>900 42 Dunajská Lužná č. 693</t>
  </si>
  <si>
    <t>421905 82 98 04</t>
  </si>
  <si>
    <r>
      <t>Ladislav F</t>
    </r>
    <r>
      <rPr>
        <sz val="11"/>
        <color indexed="8"/>
        <rFont val="Arial"/>
        <family val="2"/>
      </rPr>
      <t>ü</t>
    </r>
    <r>
      <rPr>
        <sz val="11"/>
        <color indexed="8"/>
        <rFont val="Times New Roman"/>
        <family val="1"/>
      </rPr>
      <t>le</t>
    </r>
  </si>
  <si>
    <t>Šamorinská 38, 821 06 Bratislava</t>
  </si>
  <si>
    <t>421907 21 58 90</t>
  </si>
  <si>
    <t>tornyos@nextra.sk</t>
  </si>
  <si>
    <t>Vladimír Kuska</t>
  </si>
  <si>
    <t>Mierová 244, 821 05 Bratislava</t>
  </si>
  <si>
    <t xml:space="preserve">02 43 42 17 37 </t>
  </si>
  <si>
    <t>Jozef Babb</t>
  </si>
  <si>
    <t>Mostecká 30, 900 45 Malinovo</t>
  </si>
  <si>
    <t>421903 46 26 76</t>
  </si>
  <si>
    <t>Albín Bednár</t>
  </si>
  <si>
    <t>Syslia 56, 821 05 Bratislava</t>
  </si>
  <si>
    <t>02 43 29 19 98</t>
  </si>
  <si>
    <t>Martin Čičo</t>
  </si>
  <si>
    <t>Jesenná 5, 821 02 Bratislava</t>
  </si>
  <si>
    <t>02 43 42 04 35</t>
  </si>
  <si>
    <t>Silvester Čičo</t>
  </si>
  <si>
    <t>Šalviová 44, 821 01 Bratislava</t>
  </si>
  <si>
    <t>02 43 29 43 46</t>
  </si>
  <si>
    <t>Amurská 34, 821 06 Bratislava</t>
  </si>
  <si>
    <t>421903 96 92 70</t>
  </si>
  <si>
    <t>Milan Kupka</t>
  </si>
  <si>
    <t>900 41, Rovinka č. 144</t>
  </si>
  <si>
    <t>421907 12 10 45</t>
  </si>
  <si>
    <t>Vladimír Pákozdy</t>
  </si>
  <si>
    <t>29. Augusta 357, 900 46 Most pri BA</t>
  </si>
  <si>
    <t>421908 78 33 95</t>
  </si>
  <si>
    <t>Róbert Régely</t>
  </si>
  <si>
    <t>Staromlynská 46, 821 06 Bratislava</t>
  </si>
  <si>
    <t>02 45 24 45 67</t>
  </si>
  <si>
    <t>Ladislav Weisz</t>
  </si>
  <si>
    <t>Družobná 49, 821 06 Bratislava</t>
  </si>
  <si>
    <t>421910 93 25 54</t>
  </si>
  <si>
    <t xml:space="preserve"> </t>
  </si>
  <si>
    <t>Ladislav Füle</t>
  </si>
  <si>
    <t>Peter Füle</t>
  </si>
  <si>
    <t>Gajdušek Michal</t>
  </si>
  <si>
    <t xml:space="preserve">Podmanicky Stefan </t>
  </si>
  <si>
    <t>Janos Ladislav</t>
  </si>
  <si>
    <t>Krasnansky Jozef</t>
  </si>
  <si>
    <t>Hanzlik Stanislav</t>
  </si>
  <si>
    <t>Hanzlik Lukaš</t>
  </si>
  <si>
    <t>Ollari Arpad</t>
  </si>
  <si>
    <t>Smičko Karol</t>
  </si>
  <si>
    <t>Mackovčin Stefan</t>
  </si>
  <si>
    <t>Skutka Milan</t>
  </si>
  <si>
    <t>Molnar František</t>
  </si>
  <si>
    <t>Vinohradnicka 20,Vinične</t>
  </si>
  <si>
    <t>Janošikova 11,Senec</t>
  </si>
  <si>
    <t>Blatne</t>
  </si>
  <si>
    <t>Jesenskeho 2,Senec</t>
  </si>
  <si>
    <t>Chalupkova 14,Senec</t>
  </si>
  <si>
    <t>Svatoplukova 79,Senec</t>
  </si>
  <si>
    <t>88 Igram</t>
  </si>
  <si>
    <t>Kračice 258,Blatne</t>
  </si>
  <si>
    <t>Rosna 13,Senec</t>
  </si>
  <si>
    <t>111 Blatne</t>
  </si>
  <si>
    <t>Kostolna ul,Velky Biel</t>
  </si>
  <si>
    <t>5 Cifer</t>
  </si>
  <si>
    <t>Vinohradnicka 406,Vinične</t>
  </si>
  <si>
    <t>Nova Dedinka</t>
  </si>
  <si>
    <t>10 Chorvatsky Grob</t>
  </si>
  <si>
    <t>Bratislavska 4,Tomašov</t>
  </si>
  <si>
    <t>Rosenberg Vojtech, Ing.</t>
  </si>
  <si>
    <t>Cisarik Rudolf,Ing.</t>
  </si>
  <si>
    <t>Janoš  Ladislav</t>
  </si>
  <si>
    <t>Mika Svatopluk, MvDr.</t>
  </si>
  <si>
    <t>Fülöp Jozef</t>
  </si>
  <si>
    <t>Kövari Zoltan</t>
  </si>
  <si>
    <t>michal.gajdusek@oz.allianzsp.sk</t>
  </si>
  <si>
    <t>rudolf.cisarik@oz.allianzsp.sk</t>
  </si>
  <si>
    <t>Šiška Vladimír</t>
  </si>
  <si>
    <t>Rozvodná 1, 831 01Bratislava</t>
  </si>
  <si>
    <t>Pastucha Ľudovít</t>
  </si>
  <si>
    <t>Vajnorská 110, 831 04 Bratislava</t>
  </si>
  <si>
    <t>Komarovska 40, 821 06 Bratislava</t>
  </si>
  <si>
    <t>Hromkovič Jozef</t>
  </si>
  <si>
    <t>Romanová 19.851 02 Bratislava</t>
  </si>
  <si>
    <t>Potočná 11, 900 27 Bernolákovo</t>
  </si>
  <si>
    <t>Mlynarovičová 2, 821 03 Bratislava</t>
  </si>
  <si>
    <t>Ciganik Lubomír,JUDr.</t>
  </si>
  <si>
    <t>Sklabinská 8, 831 06 Bratislava</t>
  </si>
  <si>
    <t>Dilong Martin</t>
  </si>
  <si>
    <t>Hviezdoslavová 14, 900 25Ch. Grob</t>
  </si>
  <si>
    <t>Faktor Jakub</t>
  </si>
  <si>
    <t>Terchovská 5,  900 28 Zálesie</t>
  </si>
  <si>
    <t xml:space="preserve">Faktor Michal </t>
  </si>
  <si>
    <t>Benoláková 58, 900 28 I. pri Dunaji</t>
  </si>
  <si>
    <t xml:space="preserve">Gal Igor </t>
  </si>
  <si>
    <t>Tajovského 21,900 27 Bernolakovo</t>
  </si>
  <si>
    <t>02/45994192</t>
  </si>
  <si>
    <t xml:space="preserve">Hajas Marian </t>
  </si>
  <si>
    <t>Terchovská 165, 900 28 Zálesie</t>
  </si>
  <si>
    <t>Halvonik Miroslav</t>
  </si>
  <si>
    <t>Terchovská 192, 900 28 Zálesie</t>
  </si>
  <si>
    <t>Halvoníková Jarmila</t>
  </si>
  <si>
    <t>Homola Jozef</t>
  </si>
  <si>
    <t>Hlavná 95, 900 27 Bernolákovo</t>
  </si>
  <si>
    <t>02/45994805</t>
  </si>
  <si>
    <t>Hromkovic Jozef</t>
  </si>
  <si>
    <t>Juraček Peter</t>
  </si>
  <si>
    <t>Rastická 17,900 44 Tomášov</t>
  </si>
  <si>
    <t>Kazimir  Štefan,Ing.</t>
  </si>
  <si>
    <t>Malinovská 84, 900 28 Zálesie</t>
  </si>
  <si>
    <t>Kočiš Ferdinand</t>
  </si>
  <si>
    <t>Na Skale 4 , 841 07 Bratislava</t>
  </si>
  <si>
    <t>Korbaš Pavel, Ing.</t>
  </si>
  <si>
    <t>Baltská 1, 821 07 Bratislava</t>
  </si>
  <si>
    <t>Královič Martin</t>
  </si>
  <si>
    <t>Pod Zečákom 63, 841 03 Bratislava</t>
  </si>
  <si>
    <t>Kristinák Peter, Ing.</t>
  </si>
  <si>
    <t>Studená 7,  Bratislava</t>
  </si>
  <si>
    <t>Lukovičová Eva</t>
  </si>
  <si>
    <t xml:space="preserve">Mařica Milan </t>
  </si>
  <si>
    <t>Opletalová 59, 841 07 Bratislava</t>
  </si>
  <si>
    <t>Muňko Dušan, Ing.</t>
  </si>
  <si>
    <t>Slepá 5, 811 01 Bratislava</t>
  </si>
  <si>
    <t>Noskovič Jaroslav</t>
  </si>
  <si>
    <t>Vajnorská 110, 831 04 Bratislava</t>
  </si>
  <si>
    <t>Mlynské Luhy 40 , 821 05 Bratislava</t>
  </si>
  <si>
    <t>Rozvodná 1, 831 01 Bratislava</t>
  </si>
  <si>
    <t>Takac Ladislav</t>
  </si>
  <si>
    <t>Malinovská 119, 900 28 Zálesie</t>
  </si>
  <si>
    <t>Turnerová Tatiana</t>
  </si>
  <si>
    <t>Na Križov. 13,  821 04 Bratislava</t>
  </si>
  <si>
    <t>31.</t>
  </si>
  <si>
    <t>32.</t>
  </si>
  <si>
    <t>Vidiščaková Ľubica</t>
  </si>
  <si>
    <t>Latoricka 18, 821 07 Bratislava</t>
  </si>
  <si>
    <t>Jozef Géhry</t>
  </si>
  <si>
    <t>900 41 Rovinka 150</t>
  </si>
  <si>
    <t>0905520616</t>
  </si>
  <si>
    <t>gpreal@gpreal.sk</t>
  </si>
  <si>
    <t>Jozef Cingel ml.</t>
  </si>
  <si>
    <t>900 42 Dunajská Lužná 671</t>
  </si>
  <si>
    <t>0904505798</t>
  </si>
  <si>
    <t>jozef.cingel@colnasprava.sk</t>
  </si>
  <si>
    <t>Vladimír Špindor</t>
  </si>
  <si>
    <t>900 42 Dunajská Lužná 647</t>
  </si>
  <si>
    <t>0903465446</t>
  </si>
  <si>
    <t>Peter Žernovič</t>
  </si>
  <si>
    <t>900 42 Dunajská Lužná 684</t>
  </si>
  <si>
    <t>0903752688</t>
  </si>
  <si>
    <t>peter.zernovic@asseco.sk</t>
  </si>
  <si>
    <t>Marian Šándor</t>
  </si>
  <si>
    <t>900 41 Rovinka 145</t>
  </si>
  <si>
    <t>0905399640</t>
  </si>
  <si>
    <t>Cabadaj Tomáš</t>
  </si>
  <si>
    <t>90042 Dunajská Lužná 619</t>
  </si>
  <si>
    <t>90042 Dunajská Lužná 608</t>
  </si>
  <si>
    <t>90042 Dunajská Lužná 671</t>
  </si>
  <si>
    <t>GéhryJozef</t>
  </si>
  <si>
    <t>90041 Rovinka 150</t>
  </si>
  <si>
    <t>Hanuliak Vladimír</t>
  </si>
  <si>
    <t>90042 Dunajská Lužná 577</t>
  </si>
  <si>
    <t>0904560009</t>
  </si>
  <si>
    <t>90042 Dunajská Lužná 556</t>
  </si>
  <si>
    <t>0903139906</t>
  </si>
  <si>
    <t>Jankovský Pavel Dr.</t>
  </si>
  <si>
    <t>90041 Rovinka 494</t>
  </si>
  <si>
    <t>0907273770</t>
  </si>
  <si>
    <t>90042 Dunajská Lužná 309</t>
  </si>
  <si>
    <t>02/45980175</t>
  </si>
  <si>
    <t>90042 Dunajská Lužná 634</t>
  </si>
  <si>
    <t>02/45980076</t>
  </si>
  <si>
    <t>Lászlo Eugen</t>
  </si>
  <si>
    <t>90043 Kalinkovo 78</t>
  </si>
  <si>
    <t>0905753519</t>
  </si>
  <si>
    <t>93101 Šamorín, Poľná 24</t>
  </si>
  <si>
    <t>0903445459</t>
  </si>
  <si>
    <t>90043 Kalinkovo 220</t>
  </si>
  <si>
    <t>0903224408</t>
  </si>
  <si>
    <t>90043 Kalinkovo 45</t>
  </si>
  <si>
    <t>0905617663</t>
  </si>
  <si>
    <t>Petrík Richard</t>
  </si>
  <si>
    <t>90043 Kalinkovo 114</t>
  </si>
  <si>
    <t>Rabina Ondrej</t>
  </si>
  <si>
    <t>90042 Dunajská Lužná 554</t>
  </si>
  <si>
    <t>90042 Dunajská Lužná 622</t>
  </si>
  <si>
    <t>0902744295</t>
  </si>
  <si>
    <t>Schwarcz Jozef</t>
  </si>
  <si>
    <t>90043 Hamuliakovo 165</t>
  </si>
  <si>
    <t>0905330498</t>
  </si>
  <si>
    <t>Šándor Marian</t>
  </si>
  <si>
    <t>90141 Rovinka 145</t>
  </si>
  <si>
    <t>Šándor Andrej</t>
  </si>
  <si>
    <t>90041 Rovinka 145</t>
  </si>
  <si>
    <t>Špindor Viktor</t>
  </si>
  <si>
    <t>90042 Dunajská Lužná 697</t>
  </si>
  <si>
    <t>Špindor Vladimír</t>
  </si>
  <si>
    <t>90042 Dunajská Lužná 647</t>
  </si>
  <si>
    <t>90043 Kalinkovo 5</t>
  </si>
  <si>
    <t>0915350817</t>
  </si>
  <si>
    <t>Varga Róbert</t>
  </si>
  <si>
    <t>90042 Dunajská Lužná 618</t>
  </si>
  <si>
    <t>0904682868</t>
  </si>
  <si>
    <t>Varga Richard</t>
  </si>
  <si>
    <t>90042 Dunajská Lužná 684</t>
  </si>
  <si>
    <t>0903452688</t>
  </si>
  <si>
    <t>Ľudoví Čapla</t>
  </si>
  <si>
    <t>900 50  Kráľová pri Senci</t>
  </si>
  <si>
    <t>Igor Šillo</t>
  </si>
  <si>
    <t>925 25  Kostolná pri Dunaji</t>
  </si>
  <si>
    <t>Viliam Jankó</t>
  </si>
  <si>
    <t>925 26  Boldog</t>
  </si>
  <si>
    <t>viliam.janko@slovnaft.sk</t>
  </si>
  <si>
    <t>Ladislav Tanko</t>
  </si>
  <si>
    <t>925 25  Hrubý Šúr</t>
  </si>
  <si>
    <t>Jozef Manczal</t>
  </si>
  <si>
    <t>925 22  Veľké Úľany</t>
  </si>
  <si>
    <t>Ľudovít Čapla</t>
  </si>
  <si>
    <t>925 26  Réca</t>
  </si>
  <si>
    <t>Ľudovít Filkas</t>
  </si>
  <si>
    <t>925 23 Jelka</t>
  </si>
  <si>
    <t>Jozef Fulop</t>
  </si>
  <si>
    <t>903 01 Sennec, Rosná 13</t>
  </si>
  <si>
    <t>František Horváth st.</t>
  </si>
  <si>
    <t>František Horváth ml.</t>
  </si>
  <si>
    <t>925 25 Kostolná pri Dunaji</t>
  </si>
  <si>
    <t>Jozef Karácsony</t>
  </si>
  <si>
    <t>925 26  Boldog 127</t>
  </si>
  <si>
    <t>Tibor Kiss st.</t>
  </si>
  <si>
    <t>925 23  Jelka 573</t>
  </si>
  <si>
    <t>Tibor Kiss ml.</t>
  </si>
  <si>
    <t>Tibor Kvál</t>
  </si>
  <si>
    <t>925 26  Réca 163</t>
  </si>
  <si>
    <t>925 25 Veľké Úľany 92</t>
  </si>
  <si>
    <t>Anton Minárik</t>
  </si>
  <si>
    <t>903 01  Senec, Šafárikova 22</t>
  </si>
  <si>
    <t>Dušan Repčík</t>
  </si>
  <si>
    <t>900 50  Kráľová pri Senci 222</t>
  </si>
  <si>
    <t>Jozef Sándor</t>
  </si>
  <si>
    <t>Margita Sandorová</t>
  </si>
  <si>
    <t>František Škrabák</t>
  </si>
  <si>
    <t xml:space="preserve">903 01  Senec, Robotnícka   </t>
  </si>
  <si>
    <t>Jozef Takáczi</t>
  </si>
  <si>
    <t>925 25  Jelka 581</t>
  </si>
  <si>
    <t>Jaroslav Tatranský</t>
  </si>
  <si>
    <t>903 01  Senec, Robotnícka 47</t>
  </si>
  <si>
    <t>Lubomír Čuhák</t>
  </si>
  <si>
    <t>Zvončekova 59</t>
  </si>
  <si>
    <t>Roman Krampl</t>
  </si>
  <si>
    <t>Červená 19</t>
  </si>
  <si>
    <t>Rudolf Slováček</t>
  </si>
  <si>
    <t>Olbrachtova 2</t>
  </si>
  <si>
    <t>Ľudovít Szoke</t>
  </si>
  <si>
    <t>Kríkova 5</t>
  </si>
  <si>
    <t>Pavol Kutiš</t>
  </si>
  <si>
    <t>Toryská 3</t>
  </si>
  <si>
    <t>Jozef Strnátko</t>
  </si>
  <si>
    <t>Stredná 23</t>
  </si>
  <si>
    <t>Zvončekova 59 831 06 Bratislava</t>
  </si>
  <si>
    <t>Toryská 3 821 07 Bratislava</t>
  </si>
  <si>
    <t>Peter Valášek</t>
  </si>
  <si>
    <t>Zochova 16 811 03 Bratislava</t>
  </si>
  <si>
    <t>Karol Meszároš</t>
  </si>
  <si>
    <t>Zlatá 1 831 06 Bratislava</t>
  </si>
  <si>
    <t>Jaroslav Plevák</t>
  </si>
  <si>
    <t>Dopravná 29 831 06 Bratislava</t>
  </si>
  <si>
    <t>Olbrachtova 2 831 04 Bratislava</t>
  </si>
  <si>
    <t>František Pláteník</t>
  </si>
  <si>
    <t>Pekná 1 928 00 Bratislava</t>
  </si>
  <si>
    <t>Stredná 23 821 04 Bratislava</t>
  </si>
  <si>
    <t>Kríková 5 821 07 Bratislava</t>
  </si>
  <si>
    <t>Hruškova 17 831 06 Bratislava</t>
  </si>
  <si>
    <t>ing.Ľudovít Moravčík</t>
  </si>
  <si>
    <t>L.Dérera 16 831 01 Bratislava</t>
  </si>
  <si>
    <t>Červená 19 831 06 Bratislava</t>
  </si>
  <si>
    <t>Jozef Barbirík</t>
  </si>
  <si>
    <t>Stromová 1 831 01 Bratislava</t>
  </si>
  <si>
    <t>Jozef Pobeška</t>
  </si>
  <si>
    <t>Trňová 1 821 07 Bratislava</t>
  </si>
  <si>
    <t>oblastného združenia chovateľov poštových holubov</t>
  </si>
  <si>
    <t>Výbor OZ CHPH</t>
  </si>
  <si>
    <t>851 10 Bratislava, Novosadná 15</t>
  </si>
  <si>
    <t>0905234232</t>
  </si>
  <si>
    <t>Ing. Pavol Korbaš</t>
  </si>
  <si>
    <t>821 07 Bratislava, Baltská 1</t>
  </si>
  <si>
    <t>0915055198</t>
  </si>
  <si>
    <t>pavol-korbas@mupb.sk</t>
  </si>
  <si>
    <t>Ľuboš Vidiščák</t>
  </si>
  <si>
    <t>821 06 Bratislava, Komárovská 40</t>
  </si>
  <si>
    <t>0903414508</t>
  </si>
  <si>
    <t>lubos.vidiscak@oz.allianzsp.sk</t>
  </si>
  <si>
    <t>Michal Gajdúšek</t>
  </si>
  <si>
    <t>900 23 Viničné, 409/20</t>
  </si>
  <si>
    <t>0908490731</t>
  </si>
  <si>
    <t>názov ZO CHPH</t>
  </si>
  <si>
    <t>počet chovateľov</t>
  </si>
  <si>
    <t>počet holubov</t>
  </si>
  <si>
    <t>www resp. mail.adresa</t>
  </si>
  <si>
    <t>pastucha.ludovit@centrum.sk</t>
  </si>
  <si>
    <t>pelechm@batas.sk</t>
  </si>
  <si>
    <t>holuby@kvalmont.sk</t>
  </si>
  <si>
    <t>lehnice@lehnice.sk</t>
  </si>
  <si>
    <t>R.slovacek@chello.sk</t>
  </si>
  <si>
    <t>930 41 Kvetoslavov 131</t>
  </si>
  <si>
    <t>hlasené počty PH na preteky</t>
  </si>
  <si>
    <t>KT_ST_DT</t>
  </si>
  <si>
    <t>DT</t>
  </si>
  <si>
    <t>Ostende</t>
  </si>
  <si>
    <t>Jozef Šrámek</t>
  </si>
  <si>
    <t>Jozef Fábry</t>
  </si>
  <si>
    <t>0103_Bratislava- Podun. Biskupice</t>
  </si>
  <si>
    <t>0104_Bratislava V.- Rusovce</t>
  </si>
  <si>
    <t>0105_Dunajská Lužná</t>
  </si>
  <si>
    <t>0107_Kráľová pri Senci</t>
  </si>
  <si>
    <t>0108_Lehnice</t>
  </si>
  <si>
    <t>0110_Bratislava-Mierová Kolónia</t>
  </si>
  <si>
    <t>Počty nahlásených poštových holubov na preteky</t>
  </si>
  <si>
    <t xml:space="preserve">santi_2@azet.sk </t>
  </si>
  <si>
    <t>Spolu</t>
  </si>
  <si>
    <t>počet holubov na MOZ</t>
  </si>
  <si>
    <t>potrebný počet košov</t>
  </si>
  <si>
    <t>priemerný počet holubov na evidovaného chovateľa</t>
  </si>
  <si>
    <t>priemerný počet holubov na účastníka preteku</t>
  </si>
  <si>
    <t>pridelený počet košov</t>
  </si>
  <si>
    <t>pridelený počet holubov</t>
  </si>
  <si>
    <t>ROZDIEL</t>
  </si>
  <si>
    <t xml:space="preserve"> počet  chýbajúcich kosov</t>
  </si>
  <si>
    <t>KV+ST+DDT</t>
  </si>
  <si>
    <t>EX-DT</t>
  </si>
  <si>
    <t>Belg</t>
  </si>
  <si>
    <t>priemerný počet holubov na evid. chovateľa</t>
  </si>
  <si>
    <t>predseda OZ</t>
  </si>
  <si>
    <t>tajomník OZ</t>
  </si>
  <si>
    <t>výcvikár OZ</t>
  </si>
  <si>
    <t>výpočtár OZ</t>
  </si>
  <si>
    <t>pokladník OZ</t>
  </si>
  <si>
    <t>predseda KRK OZ</t>
  </si>
  <si>
    <r>
      <t xml:space="preserve">0101_Bratislava - </t>
    </r>
    <r>
      <rPr>
        <sz val="10"/>
        <color indexed="8"/>
        <rFont val="Tahoma"/>
        <family val="2"/>
      </rPr>
      <t>Trnávka</t>
    </r>
  </si>
  <si>
    <t>http://www.ozbratislava.sk/</t>
  </si>
  <si>
    <t>cena za koše</t>
  </si>
  <si>
    <t>počet košov na KT_ST_DT</t>
  </si>
  <si>
    <t>cena za holuby</t>
  </si>
  <si>
    <t>upravený počet PH na DT</t>
  </si>
  <si>
    <t>počet členov</t>
  </si>
  <si>
    <t>členské</t>
  </si>
  <si>
    <t>1 ks</t>
  </si>
  <si>
    <t>počet nahl. PH  na DT</t>
  </si>
  <si>
    <t>Počty nahlásených poštových holubov na preteky od základných organizácií</t>
  </si>
  <si>
    <t>€</t>
  </si>
  <si>
    <t>SKK</t>
  </si>
  <si>
    <r>
      <t>SPOLU</t>
    </r>
    <r>
      <rPr>
        <b/>
        <vertAlign val="superscript"/>
        <sz val="14"/>
        <color indexed="12"/>
        <rFont val="Calibri"/>
        <family val="2"/>
      </rPr>
      <t>preteková sezóna</t>
    </r>
  </si>
  <si>
    <t>0101_Bratislava - Trnávka</t>
  </si>
  <si>
    <t>zrušený návrh</t>
  </si>
  <si>
    <t>Ľudovít Szöke</t>
  </si>
  <si>
    <t>SZCHPH Oblastné združenie Bratislava</t>
  </si>
  <si>
    <t>Havarijná komisia - oprávnená  zrušiť pretek</t>
  </si>
  <si>
    <t>0101</t>
  </si>
  <si>
    <t>člen</t>
  </si>
  <si>
    <t>0103</t>
  </si>
  <si>
    <t>0104</t>
  </si>
  <si>
    <t>0105</t>
  </si>
  <si>
    <t>0107</t>
  </si>
  <si>
    <t>0108</t>
  </si>
  <si>
    <t>0109</t>
  </si>
  <si>
    <t>0110</t>
  </si>
  <si>
    <t>štatút havarijnej komisie vypracuje výcvikár OZ</t>
  </si>
  <si>
    <t>Štartovacia komisia - oprávnená  preložiť resp. zrušiť štart preteku</t>
  </si>
  <si>
    <t>náhradník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</si>
</sst>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[&lt;=9999999]###\ ##\ ##;##\ ##\ ##\ ##"/>
    <numFmt numFmtId="177" formatCode="0.0"/>
    <numFmt numFmtId="178" formatCode="[$€-2]\ #,##0.00_);[Red]\([$€-2]\ #,##0.00\)"/>
    <numFmt numFmtId="179" formatCode="#,##0.00\ &quot;€&quot;"/>
    <numFmt numFmtId="180" formatCode="#,##0.00\ [$Sk-41B]"/>
    <numFmt numFmtId="181" formatCode="#,##0.0000"/>
  </numFmts>
  <fonts count="1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u val="single"/>
      <sz val="16"/>
      <color indexed="8"/>
      <name val="Times New Roman"/>
      <family val="1"/>
    </font>
    <font>
      <b/>
      <sz val="11"/>
      <color indexed="8"/>
      <name val="Tahoma"/>
      <family val="2"/>
    </font>
    <font>
      <i/>
      <sz val="11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sz val="8"/>
      <color indexed="8"/>
      <name val="Times New Roman"/>
      <family val="1"/>
    </font>
    <font>
      <u val="single"/>
      <sz val="8"/>
      <color indexed="12"/>
      <name val="Calibri"/>
      <family val="2"/>
    </font>
    <font>
      <i/>
      <sz val="8"/>
      <name val="Tahoma"/>
      <family val="2"/>
    </font>
    <font>
      <sz val="8"/>
      <color indexed="8"/>
      <name val="Calibri"/>
      <family val="2"/>
    </font>
    <font>
      <u val="single"/>
      <sz val="8"/>
      <color indexed="12"/>
      <name val="Arial"/>
      <family val="2"/>
    </font>
    <font>
      <i/>
      <sz val="7"/>
      <name val="Tahoma"/>
      <family val="2"/>
    </font>
    <font>
      <u val="single"/>
      <sz val="7"/>
      <color indexed="12"/>
      <name val="Arial"/>
      <family val="2"/>
    </font>
    <font>
      <sz val="9"/>
      <color indexed="8"/>
      <name val="Tahoma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7"/>
      <color indexed="8"/>
      <name val="Times New Roman"/>
      <family val="1"/>
    </font>
    <font>
      <sz val="8"/>
      <color indexed="8"/>
      <name val="Tahoma"/>
      <family val="2"/>
    </font>
    <font>
      <u val="single"/>
      <sz val="7"/>
      <color indexed="12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u val="single"/>
      <sz val="6"/>
      <color indexed="12"/>
      <name val="Tahoma"/>
      <family val="2"/>
    </font>
    <font>
      <sz val="6"/>
      <color indexed="8"/>
      <name val="Tahoma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8"/>
      <color indexed="12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9"/>
      <name val="Tahoma"/>
      <family val="2"/>
    </font>
    <font>
      <b/>
      <vertAlign val="superscript"/>
      <sz val="14"/>
      <color indexed="12"/>
      <name val="Calibri"/>
      <family val="2"/>
    </font>
    <font>
      <b/>
      <u val="single"/>
      <sz val="9"/>
      <color indexed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Tahoma"/>
      <family val="2"/>
    </font>
    <font>
      <u val="single"/>
      <sz val="9"/>
      <color indexed="12"/>
      <name val="Calibri"/>
      <family val="2"/>
    </font>
    <font>
      <sz val="11"/>
      <color indexed="8"/>
      <name val="Tahoma"/>
      <family val="2"/>
    </font>
    <font>
      <sz val="10"/>
      <color indexed="8"/>
      <name val="Calibri"/>
      <family val="2"/>
    </font>
    <font>
      <b/>
      <sz val="9"/>
      <color indexed="8"/>
      <name val="Tahoma"/>
      <family val="2"/>
    </font>
    <font>
      <b/>
      <sz val="7"/>
      <color indexed="8"/>
      <name val="Tahoma"/>
      <family val="2"/>
    </font>
    <font>
      <b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8"/>
      <color indexed="12"/>
      <name val="Times New Roman"/>
      <family val="1"/>
    </font>
    <font>
      <b/>
      <sz val="11"/>
      <color indexed="12"/>
      <name val="Calibri"/>
      <family val="2"/>
    </font>
    <font>
      <b/>
      <sz val="9"/>
      <color indexed="12"/>
      <name val="Tahoma"/>
      <family val="2"/>
    </font>
    <font>
      <b/>
      <sz val="11"/>
      <color indexed="10"/>
      <name val="Calibri"/>
      <family val="2"/>
    </font>
    <font>
      <b/>
      <sz val="8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ahoma"/>
      <family val="2"/>
    </font>
    <font>
      <b/>
      <sz val="8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color indexed="12"/>
      <name val="Calibri"/>
      <family val="2"/>
    </font>
    <font>
      <b/>
      <sz val="10"/>
      <color indexed="12"/>
      <name val="Tahoma"/>
      <family val="2"/>
    </font>
    <font>
      <b/>
      <sz val="9"/>
      <color indexed="8"/>
      <name val="Times New Roman"/>
      <family val="1"/>
    </font>
    <font>
      <i/>
      <sz val="9"/>
      <color indexed="8"/>
      <name val="Tahoma"/>
      <family val="2"/>
    </font>
    <font>
      <i/>
      <sz val="11"/>
      <color indexed="8"/>
      <name val="Calibri"/>
      <family val="2"/>
    </font>
    <font>
      <i/>
      <sz val="10"/>
      <color indexed="8"/>
      <name val="Tahoma"/>
      <family val="2"/>
    </font>
    <font>
      <b/>
      <i/>
      <sz val="10"/>
      <color indexed="12"/>
      <name val="Tahoma"/>
      <family val="2"/>
    </font>
    <font>
      <b/>
      <i/>
      <sz val="11"/>
      <color indexed="8"/>
      <name val="Calibri"/>
      <family val="2"/>
    </font>
    <font>
      <b/>
      <i/>
      <sz val="10"/>
      <color indexed="10"/>
      <name val="Tahoma"/>
      <family val="2"/>
    </font>
    <font>
      <b/>
      <sz val="11"/>
      <color indexed="12"/>
      <name val="Tahoma"/>
      <family val="2"/>
    </font>
    <font>
      <b/>
      <sz val="24"/>
      <color indexed="8"/>
      <name val="Tahoma"/>
      <family val="2"/>
    </font>
    <font>
      <b/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b/>
      <sz val="26"/>
      <color indexed="8"/>
      <name val="Tahoma"/>
      <family val="2"/>
    </font>
    <font>
      <b/>
      <sz val="24"/>
      <color indexed="12"/>
      <name val="Tahoma"/>
      <family val="2"/>
    </font>
    <font>
      <b/>
      <sz val="16"/>
      <color indexed="12"/>
      <name val="Tahoma"/>
      <family val="2"/>
    </font>
    <font>
      <b/>
      <sz val="14"/>
      <color indexed="12"/>
      <name val="Calibri"/>
      <family val="2"/>
    </font>
    <font>
      <sz val="11"/>
      <color indexed="12"/>
      <name val="Times New Roman"/>
      <family val="1"/>
    </font>
    <font>
      <b/>
      <sz val="10"/>
      <color indexed="12"/>
      <name val="Calibri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u val="single"/>
      <sz val="8"/>
      <color theme="10"/>
      <name val="Calibri"/>
      <family val="2"/>
    </font>
    <font>
      <sz val="9"/>
      <color theme="1"/>
      <name val="Tahoma"/>
      <family val="2"/>
    </font>
    <font>
      <sz val="10"/>
      <color theme="1"/>
      <name val="Tahoma"/>
      <family val="2"/>
    </font>
    <font>
      <sz val="7"/>
      <color theme="1"/>
      <name val="Tahoma"/>
      <family val="2"/>
    </font>
    <font>
      <sz val="7"/>
      <color theme="1"/>
      <name val="Times New Roman"/>
      <family val="1"/>
    </font>
    <font>
      <u val="single"/>
      <sz val="7"/>
      <color theme="10"/>
      <name val="Tahoma"/>
      <family val="2"/>
    </font>
    <font>
      <u val="single"/>
      <sz val="9"/>
      <color theme="10"/>
      <name val="Calibri"/>
      <family val="2"/>
    </font>
    <font>
      <sz val="11"/>
      <color theme="1"/>
      <name val="Tahoma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9"/>
      <color theme="1"/>
      <name val="Tahoma"/>
      <family val="2"/>
    </font>
    <font>
      <b/>
      <sz val="7"/>
      <color theme="1"/>
      <name val="Tahoma"/>
      <family val="2"/>
    </font>
    <font>
      <b/>
      <sz val="11"/>
      <color rgb="FF0000FF"/>
      <name val="Times New Roman"/>
      <family val="1"/>
    </font>
    <font>
      <sz val="11"/>
      <color rgb="FF0000FF"/>
      <name val="Calibri"/>
      <family val="2"/>
    </font>
    <font>
      <b/>
      <sz val="8"/>
      <color rgb="FF0000FF"/>
      <name val="Times New Roman"/>
      <family val="1"/>
    </font>
    <font>
      <b/>
      <sz val="11"/>
      <color rgb="FF0000FF"/>
      <name val="Calibri"/>
      <family val="2"/>
    </font>
    <font>
      <b/>
      <sz val="9"/>
      <color rgb="FF0000FF"/>
      <name val="Tahoma"/>
      <family val="2"/>
    </font>
    <font>
      <b/>
      <sz val="11"/>
      <color rgb="FFFF0000"/>
      <name val="Calibri"/>
      <family val="2"/>
    </font>
    <font>
      <b/>
      <sz val="11"/>
      <color theme="1"/>
      <name val="Tahoma"/>
      <family val="2"/>
    </font>
    <font>
      <b/>
      <sz val="8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ahoma"/>
      <family val="2"/>
    </font>
    <font>
      <b/>
      <sz val="8"/>
      <color theme="1"/>
      <name val="Calibri"/>
      <family val="2"/>
    </font>
    <font>
      <b/>
      <sz val="8"/>
      <color theme="1"/>
      <name val="Times New Roman"/>
      <family val="1"/>
    </font>
    <font>
      <b/>
      <sz val="8"/>
      <color rgb="FF0000FF"/>
      <name val="Calibri"/>
      <family val="2"/>
    </font>
    <font>
      <b/>
      <sz val="10"/>
      <color rgb="FF0000FF"/>
      <name val="Tahoma"/>
      <family val="2"/>
    </font>
    <font>
      <b/>
      <sz val="9"/>
      <color theme="1"/>
      <name val="Times New Roman"/>
      <family val="1"/>
    </font>
    <font>
      <i/>
      <sz val="9"/>
      <color theme="1"/>
      <name val="Tahoma"/>
      <family val="2"/>
    </font>
    <font>
      <i/>
      <sz val="11"/>
      <color theme="1"/>
      <name val="Calibri"/>
      <family val="2"/>
    </font>
    <font>
      <i/>
      <sz val="10"/>
      <color theme="1"/>
      <name val="Tahoma"/>
      <family val="2"/>
    </font>
    <font>
      <b/>
      <i/>
      <sz val="10"/>
      <color rgb="FF0000FF"/>
      <name val="Tahoma"/>
      <family val="2"/>
    </font>
    <font>
      <b/>
      <i/>
      <sz val="11"/>
      <color theme="1"/>
      <name val="Calibri"/>
      <family val="2"/>
    </font>
    <font>
      <b/>
      <i/>
      <sz val="10"/>
      <color rgb="FFFF0000"/>
      <name val="Tahoma"/>
      <family val="2"/>
    </font>
    <font>
      <b/>
      <sz val="11"/>
      <color rgb="FF0000FF"/>
      <name val="Tahoma"/>
      <family val="2"/>
    </font>
    <font>
      <b/>
      <sz val="24"/>
      <color theme="1"/>
      <name val="Tahoma"/>
      <family val="2"/>
    </font>
    <font>
      <b/>
      <sz val="10"/>
      <color theme="1"/>
      <name val="Tahoma"/>
      <family val="2"/>
    </font>
    <font>
      <b/>
      <u val="single"/>
      <sz val="9"/>
      <color theme="10"/>
      <name val="Tahoma"/>
      <family val="2"/>
    </font>
    <font>
      <b/>
      <sz val="10"/>
      <color theme="1"/>
      <name val="Times New Roman"/>
      <family val="1"/>
    </font>
    <font>
      <u val="single"/>
      <sz val="10"/>
      <color theme="10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26"/>
      <color theme="1"/>
      <name val="Tahoma"/>
      <family val="2"/>
    </font>
    <font>
      <b/>
      <sz val="24"/>
      <color rgb="FF0000FF"/>
      <name val="Tahoma"/>
      <family val="2"/>
    </font>
    <font>
      <b/>
      <sz val="16"/>
      <color rgb="FF0000FF"/>
      <name val="Tahoma"/>
      <family val="2"/>
    </font>
    <font>
      <b/>
      <sz val="14"/>
      <color rgb="FF0000FF"/>
      <name val="Calibri"/>
      <family val="2"/>
    </font>
    <font>
      <sz val="11"/>
      <color rgb="FF0000FF"/>
      <name val="Times New Roman"/>
      <family val="1"/>
    </font>
    <font>
      <b/>
      <sz val="10"/>
      <color rgb="FF0000FF"/>
      <name val="Calibri"/>
      <family val="2"/>
    </font>
    <font>
      <b/>
      <i/>
      <u val="single"/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dotted">
        <color rgb="FF0000FF"/>
      </left>
      <right style="dotted">
        <color rgb="FF0000FF"/>
      </right>
      <top style="medium"/>
      <bottom style="dotted">
        <color rgb="FF0000FF"/>
      </bottom>
    </border>
    <border>
      <left style="dotted">
        <color rgb="FF0000FF"/>
      </left>
      <right style="dotted">
        <color rgb="FF0000FF"/>
      </right>
      <top style="dotted">
        <color rgb="FF0000FF"/>
      </top>
      <bottom style="dotted">
        <color rgb="FF0000FF"/>
      </bottom>
    </border>
    <border>
      <left style="dotted">
        <color rgb="FF0000FF"/>
      </left>
      <right style="dotted">
        <color rgb="FF0000FF"/>
      </right>
      <top>
        <color indexed="63"/>
      </top>
      <bottom>
        <color indexed="63"/>
      </bottom>
    </border>
    <border>
      <left style="dotted">
        <color rgb="FF0000FF"/>
      </left>
      <right style="dotted">
        <color rgb="FF0000FF"/>
      </right>
      <top style="dotted">
        <color rgb="FF0000FF"/>
      </top>
      <bottom>
        <color indexed="63"/>
      </bottom>
    </border>
    <border>
      <left style="medium"/>
      <right style="dotted">
        <color rgb="FF0000FF"/>
      </right>
      <top style="medium"/>
      <bottom style="medium"/>
    </border>
    <border>
      <left style="dotted">
        <color rgb="FF0000FF"/>
      </left>
      <right style="dotted">
        <color rgb="FF0000FF"/>
      </right>
      <top style="medium"/>
      <bottom style="medium"/>
    </border>
    <border>
      <left style="dotted">
        <color rgb="FF0000FF"/>
      </left>
      <right style="medium"/>
      <top style="medium"/>
      <bottom style="medium"/>
    </border>
    <border>
      <left style="dotted">
        <color rgb="FF0000FF"/>
      </left>
      <right style="dotted">
        <color rgb="FF0000FF"/>
      </right>
      <top>
        <color indexed="63"/>
      </top>
      <bottom style="dotted">
        <color rgb="FF0000FF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>
        <color rgb="FF0000FF"/>
      </left>
      <right style="dotted">
        <color rgb="FF0000FF"/>
      </right>
      <top style="thick">
        <color rgb="FF0000FF"/>
      </top>
      <bottom style="dotted">
        <color rgb="FF0000FF"/>
      </bottom>
    </border>
    <border>
      <left style="dotted">
        <color rgb="FF0000FF"/>
      </left>
      <right style="dotted">
        <color rgb="FF0000FF"/>
      </right>
      <top style="thick">
        <color rgb="FF0000FF"/>
      </top>
      <bottom style="dotted">
        <color rgb="FF0000FF"/>
      </bottom>
    </border>
    <border>
      <left style="dotted">
        <color rgb="FF0000FF"/>
      </left>
      <right style="thick">
        <color rgb="FF0000FF"/>
      </right>
      <top style="thick">
        <color rgb="FF0000FF"/>
      </top>
      <bottom style="dotted">
        <color rgb="FF0000FF"/>
      </bottom>
    </border>
    <border>
      <left style="thick">
        <color rgb="FF0000FF"/>
      </left>
      <right style="dotted">
        <color rgb="FF0000FF"/>
      </right>
      <top style="dotted">
        <color rgb="FF0000FF"/>
      </top>
      <bottom style="dotted">
        <color rgb="FF0000FF"/>
      </bottom>
    </border>
    <border>
      <left style="dotted">
        <color rgb="FF0000FF"/>
      </left>
      <right style="thick">
        <color rgb="FF0000FF"/>
      </right>
      <top style="dotted">
        <color rgb="FF0000FF"/>
      </top>
      <bottom style="dotted">
        <color rgb="FF0000FF"/>
      </bottom>
    </border>
    <border>
      <left style="thick">
        <color rgb="FF0000FF"/>
      </left>
      <right style="dotted">
        <color rgb="FF0000FF"/>
      </right>
      <top style="dotted">
        <color rgb="FF0000FF"/>
      </top>
      <bottom>
        <color indexed="63"/>
      </bottom>
    </border>
    <border>
      <left style="dotted">
        <color rgb="FF0000FF"/>
      </left>
      <right style="thick">
        <color rgb="FF0000FF"/>
      </right>
      <top style="dotted">
        <color rgb="FF0000FF"/>
      </top>
      <bottom>
        <color indexed="63"/>
      </bottom>
    </border>
    <border>
      <left style="dotted"/>
      <right style="dotted"/>
      <top style="thick">
        <color rgb="FF0000FF"/>
      </top>
      <bottom style="thick">
        <color rgb="FF0000FF"/>
      </bottom>
    </border>
    <border>
      <left style="thick">
        <color rgb="FF0000FF"/>
      </left>
      <right style="dotted"/>
      <top style="thick">
        <color rgb="FF0000FF"/>
      </top>
      <bottom style="thick">
        <color rgb="FF0000FF"/>
      </bottom>
    </border>
    <border>
      <left style="dotted"/>
      <right style="thick">
        <color rgb="FF0000FF"/>
      </right>
      <top style="thick">
        <color rgb="FF0000FF"/>
      </top>
      <bottom style="thick">
        <color rgb="FF0000FF"/>
      </bottom>
    </border>
    <border>
      <left style="thick">
        <color rgb="FF0000FF"/>
      </left>
      <right style="thick">
        <color rgb="FF0000FF"/>
      </right>
      <top style="thick">
        <color rgb="FF0000FF"/>
      </top>
      <bottom>
        <color indexed="63"/>
      </bottom>
    </border>
    <border>
      <left style="thick">
        <color rgb="FF0000FF"/>
      </left>
      <right style="thick">
        <color rgb="FF0000FF"/>
      </right>
      <top style="medium"/>
      <bottom>
        <color indexed="63"/>
      </bottom>
    </border>
    <border>
      <left style="thick">
        <color rgb="FF0000FF"/>
      </left>
      <right style="thick">
        <color rgb="FF0000FF"/>
      </right>
      <top style="medium"/>
      <bottom style="dotted">
        <color rgb="FF0000FF"/>
      </bottom>
    </border>
    <border>
      <left style="thick">
        <color rgb="FF0000FF"/>
      </left>
      <right style="thick">
        <color rgb="FF0000FF"/>
      </right>
      <top style="dotted">
        <color rgb="FF0000FF"/>
      </top>
      <bottom style="dotted">
        <color rgb="FF0000FF"/>
      </bottom>
    </border>
    <border>
      <left style="thick">
        <color rgb="FF0000FF"/>
      </left>
      <right style="thick">
        <color rgb="FF0000FF"/>
      </right>
      <top>
        <color indexed="63"/>
      </top>
      <bottom>
        <color indexed="63"/>
      </bottom>
    </border>
    <border>
      <left style="thick">
        <color rgb="FF0000FF"/>
      </left>
      <right style="thick">
        <color rgb="FF0000FF"/>
      </right>
      <top style="double">
        <color rgb="FF0000FF"/>
      </top>
      <bottom style="double">
        <color rgb="FF0000FF"/>
      </bottom>
    </border>
    <border>
      <left style="thick">
        <color rgb="FF0000FF"/>
      </left>
      <right style="dotted">
        <color rgb="FF0000FF"/>
      </right>
      <top style="double">
        <color rgb="FF0000FF"/>
      </top>
      <bottom style="double">
        <color rgb="FF0000FF"/>
      </bottom>
    </border>
    <border>
      <left style="dotted">
        <color rgb="FF0000FF"/>
      </left>
      <right style="dotted">
        <color rgb="FF0000FF"/>
      </right>
      <top style="double">
        <color rgb="FF0000FF"/>
      </top>
      <bottom style="double">
        <color rgb="FF0000FF"/>
      </bottom>
    </border>
    <border>
      <left style="dotted">
        <color rgb="FF0000FF"/>
      </left>
      <right style="thick">
        <color rgb="FF0000FF"/>
      </right>
      <top style="double">
        <color rgb="FF0000FF"/>
      </top>
      <bottom style="double">
        <color rgb="FF0000F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0000FF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0000FF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0000F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3" fillId="0" borderId="7" applyNumberFormat="0" applyFill="0" applyAlignment="0" applyProtection="0"/>
    <xf numFmtId="0" fontId="104" fillId="0" borderId="0" applyNumberFormat="0" applyFill="0" applyBorder="0" applyAlignment="0" applyProtection="0"/>
    <xf numFmtId="0" fontId="105" fillId="24" borderId="0" applyNumberFormat="0" applyBorder="0" applyAlignment="0" applyProtection="0"/>
    <xf numFmtId="0" fontId="106" fillId="0" borderId="0" applyNumberFormat="0" applyFill="0" applyBorder="0" applyAlignment="0" applyProtection="0"/>
    <xf numFmtId="0" fontId="107" fillId="25" borderId="8" applyNumberFormat="0" applyAlignment="0" applyProtection="0"/>
    <xf numFmtId="0" fontId="108" fillId="26" borderId="8" applyNumberFormat="0" applyAlignment="0" applyProtection="0"/>
    <xf numFmtId="0" fontId="109" fillId="26" borderId="9" applyNumberFormat="0" applyAlignment="0" applyProtection="0"/>
    <xf numFmtId="0" fontId="110" fillId="0" borderId="0" applyNumberFormat="0" applyFill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3" fillId="29" borderId="0" applyNumberFormat="0" applyBorder="0" applyAlignment="0" applyProtection="0"/>
    <xf numFmtId="0" fontId="93" fillId="30" borderId="0" applyNumberFormat="0" applyBorder="0" applyAlignment="0" applyProtection="0"/>
    <xf numFmtId="0" fontId="93" fillId="31" borderId="0" applyNumberFormat="0" applyBorder="0" applyAlignment="0" applyProtection="0"/>
    <xf numFmtId="0" fontId="93" fillId="32" borderId="0" applyNumberFormat="0" applyBorder="0" applyAlignment="0" applyProtection="0"/>
  </cellStyleXfs>
  <cellXfs count="579">
    <xf numFmtId="0" fontId="0" fillId="0" borderId="0" xfId="0" applyFont="1" applyAlignment="1">
      <alignment/>
    </xf>
    <xf numFmtId="0" fontId="111" fillId="2" borderId="0" xfId="0" applyFont="1" applyFill="1" applyBorder="1" applyAlignment="1">
      <alignment/>
    </xf>
    <xf numFmtId="0" fontId="111" fillId="2" borderId="0" xfId="0" applyFont="1" applyFill="1" applyBorder="1" applyAlignment="1">
      <alignment horizontal="center"/>
    </xf>
    <xf numFmtId="0" fontId="111" fillId="2" borderId="0" xfId="0" applyFont="1" applyFill="1" applyBorder="1" applyAlignment="1">
      <alignment/>
    </xf>
    <xf numFmtId="0" fontId="111" fillId="0" borderId="0" xfId="0" applyFont="1" applyBorder="1" applyAlignment="1">
      <alignment/>
    </xf>
    <xf numFmtId="0" fontId="111" fillId="33" borderId="10" xfId="0" applyFont="1" applyFill="1" applyBorder="1" applyAlignment="1">
      <alignment/>
    </xf>
    <xf numFmtId="0" fontId="111" fillId="33" borderId="11" xfId="0" applyFont="1" applyFill="1" applyBorder="1" applyAlignment="1">
      <alignment/>
    </xf>
    <xf numFmtId="0" fontId="111" fillId="33" borderId="12" xfId="0" applyFont="1" applyFill="1" applyBorder="1" applyAlignment="1">
      <alignment/>
    </xf>
    <xf numFmtId="0" fontId="111" fillId="33" borderId="13" xfId="0" applyFont="1" applyFill="1" applyBorder="1" applyAlignment="1">
      <alignment/>
    </xf>
    <xf numFmtId="0" fontId="111" fillId="0" borderId="14" xfId="0" applyFont="1" applyBorder="1" applyAlignment="1">
      <alignment/>
    </xf>
    <xf numFmtId="0" fontId="111" fillId="0" borderId="15" xfId="0" applyFont="1" applyBorder="1" applyAlignment="1">
      <alignment/>
    </xf>
    <xf numFmtId="0" fontId="111" fillId="33" borderId="16" xfId="0" applyFont="1" applyFill="1" applyBorder="1" applyAlignment="1">
      <alignment/>
    </xf>
    <xf numFmtId="0" fontId="111" fillId="0" borderId="17" xfId="0" applyFont="1" applyBorder="1" applyAlignment="1">
      <alignment/>
    </xf>
    <xf numFmtId="0" fontId="111" fillId="0" borderId="18" xfId="0" applyFont="1" applyBorder="1" applyAlignment="1">
      <alignment/>
    </xf>
    <xf numFmtId="0" fontId="111" fillId="33" borderId="19" xfId="0" applyFont="1" applyFill="1" applyBorder="1" applyAlignment="1">
      <alignment/>
    </xf>
    <xf numFmtId="0" fontId="111" fillId="0" borderId="20" xfId="0" applyFont="1" applyBorder="1" applyAlignment="1">
      <alignment/>
    </xf>
    <xf numFmtId="0" fontId="111" fillId="0" borderId="21" xfId="0" applyFont="1" applyBorder="1" applyAlignment="1">
      <alignment/>
    </xf>
    <xf numFmtId="0" fontId="111" fillId="0" borderId="22" xfId="0" applyFont="1" applyBorder="1" applyAlignment="1">
      <alignment horizontal="center"/>
    </xf>
    <xf numFmtId="0" fontId="112" fillId="0" borderId="13" xfId="0" applyFont="1" applyBorder="1" applyAlignment="1">
      <alignment/>
    </xf>
    <xf numFmtId="0" fontId="112" fillId="0" borderId="16" xfId="0" applyFont="1" applyBorder="1" applyAlignment="1">
      <alignment/>
    </xf>
    <xf numFmtId="0" fontId="111" fillId="0" borderId="0" xfId="0" applyFont="1" applyBorder="1" applyAlignment="1">
      <alignment horizontal="center"/>
    </xf>
    <xf numFmtId="0" fontId="111" fillId="33" borderId="23" xfId="0" applyFont="1" applyFill="1" applyBorder="1" applyAlignment="1">
      <alignment/>
    </xf>
    <xf numFmtId="0" fontId="111" fillId="33" borderId="24" xfId="0" applyFont="1" applyFill="1" applyBorder="1" applyAlignment="1">
      <alignment/>
    </xf>
    <xf numFmtId="0" fontId="111" fillId="33" borderId="25" xfId="0" applyFont="1" applyFill="1" applyBorder="1" applyAlignment="1">
      <alignment/>
    </xf>
    <xf numFmtId="0" fontId="111" fillId="33" borderId="26" xfId="0" applyFont="1" applyFill="1" applyBorder="1" applyAlignment="1">
      <alignment/>
    </xf>
    <xf numFmtId="0" fontId="112" fillId="0" borderId="24" xfId="0" applyFont="1" applyBorder="1" applyAlignment="1">
      <alignment/>
    </xf>
    <xf numFmtId="0" fontId="112" fillId="0" borderId="25" xfId="0" applyFont="1" applyBorder="1" applyAlignment="1">
      <alignment/>
    </xf>
    <xf numFmtId="176" fontId="113" fillId="0" borderId="17" xfId="0" applyNumberFormat="1" applyFont="1" applyBorder="1" applyAlignment="1">
      <alignment/>
    </xf>
    <xf numFmtId="176" fontId="114" fillId="0" borderId="27" xfId="36" applyNumberFormat="1" applyFont="1" applyBorder="1" applyAlignment="1" applyProtection="1">
      <alignment vertical="center"/>
      <protection/>
    </xf>
    <xf numFmtId="176" fontId="111" fillId="0" borderId="17" xfId="0" applyNumberFormat="1" applyFont="1" applyBorder="1" applyAlignment="1">
      <alignment/>
    </xf>
    <xf numFmtId="0" fontId="113" fillId="0" borderId="18" xfId="0" applyFont="1" applyBorder="1" applyAlignment="1">
      <alignment/>
    </xf>
    <xf numFmtId="176" fontId="113" fillId="0" borderId="20" xfId="0" applyNumberFormat="1" applyFont="1" applyBorder="1" applyAlignment="1">
      <alignment/>
    </xf>
    <xf numFmtId="0" fontId="11" fillId="0" borderId="28" xfId="0" applyFont="1" applyBorder="1" applyAlignment="1">
      <alignment vertical="center"/>
    </xf>
    <xf numFmtId="0" fontId="11" fillId="0" borderId="28" xfId="0" applyNumberFormat="1" applyFont="1" applyBorder="1" applyAlignment="1">
      <alignment horizontal="right" vertical="center"/>
    </xf>
    <xf numFmtId="0" fontId="14" fillId="0" borderId="28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14" fillId="0" borderId="28" xfId="36" applyFont="1" applyBorder="1" applyAlignment="1" applyProtection="1">
      <alignment vertical="center"/>
      <protection/>
    </xf>
    <xf numFmtId="0" fontId="10" fillId="0" borderId="30" xfId="0" applyFont="1" applyBorder="1" applyAlignment="1">
      <alignment horizontal="right" vertical="center"/>
    </xf>
    <xf numFmtId="0" fontId="11" fillId="0" borderId="17" xfId="0" applyFont="1" applyBorder="1" applyAlignment="1">
      <alignment vertical="center"/>
    </xf>
    <xf numFmtId="0" fontId="11" fillId="0" borderId="17" xfId="0" applyNumberFormat="1" applyFont="1" applyBorder="1" applyAlignment="1">
      <alignment horizontal="right" vertical="center"/>
    </xf>
    <xf numFmtId="0" fontId="14" fillId="0" borderId="31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0" fillId="0" borderId="32" xfId="0" applyFont="1" applyBorder="1" applyAlignment="1">
      <alignment horizontal="right" vertical="center"/>
    </xf>
    <xf numFmtId="0" fontId="10" fillId="0" borderId="32" xfId="0" applyFont="1" applyBorder="1" applyAlignment="1">
      <alignment vertical="center"/>
    </xf>
    <xf numFmtId="0" fontId="114" fillId="0" borderId="17" xfId="36" applyFont="1" applyBorder="1" applyAlignment="1" applyProtection="1">
      <alignment vertical="center"/>
      <protection/>
    </xf>
    <xf numFmtId="0" fontId="17" fillId="0" borderId="17" xfId="0" applyFont="1" applyBorder="1" applyAlignment="1">
      <alignment vertical="center"/>
    </xf>
    <xf numFmtId="1" fontId="115" fillId="0" borderId="17" xfId="0" applyNumberFormat="1" applyFont="1" applyBorder="1" applyAlignment="1">
      <alignment/>
    </xf>
    <xf numFmtId="1" fontId="115" fillId="34" borderId="17" xfId="0" applyNumberFormat="1" applyFont="1" applyFill="1" applyBorder="1" applyAlignment="1">
      <alignment/>
    </xf>
    <xf numFmtId="176" fontId="113" fillId="0" borderId="14" xfId="0" applyNumberFormat="1" applyFont="1" applyBorder="1" applyAlignment="1">
      <alignment/>
    </xf>
    <xf numFmtId="0" fontId="116" fillId="0" borderId="17" xfId="0" applyFont="1" applyBorder="1" applyAlignment="1">
      <alignment/>
    </xf>
    <xf numFmtId="0" fontId="116" fillId="0" borderId="17" xfId="0" applyFont="1" applyBorder="1" applyAlignment="1">
      <alignment/>
    </xf>
    <xf numFmtId="0" fontId="116" fillId="0" borderId="14" xfId="0" applyFont="1" applyBorder="1" applyAlignment="1">
      <alignment/>
    </xf>
    <xf numFmtId="0" fontId="116" fillId="0" borderId="15" xfId="0" applyFont="1" applyBorder="1" applyAlignment="1">
      <alignment/>
    </xf>
    <xf numFmtId="0" fontId="116" fillId="0" borderId="18" xfId="0" applyFont="1" applyBorder="1" applyAlignment="1">
      <alignment/>
    </xf>
    <xf numFmtId="0" fontId="0" fillId="34" borderId="0" xfId="0" applyFill="1" applyAlignment="1">
      <alignment/>
    </xf>
    <xf numFmtId="0" fontId="111" fillId="0" borderId="16" xfId="0" applyFont="1" applyBorder="1" applyAlignment="1">
      <alignment horizontal="center"/>
    </xf>
    <xf numFmtId="0" fontId="111" fillId="0" borderId="13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23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4" fillId="0" borderId="14" xfId="0" applyFont="1" applyBorder="1" applyAlignment="1">
      <alignment/>
    </xf>
    <xf numFmtId="0" fontId="15" fillId="0" borderId="0" xfId="0" applyFont="1" applyAlignment="1">
      <alignment/>
    </xf>
    <xf numFmtId="0" fontId="2" fillId="36" borderId="16" xfId="0" applyFont="1" applyFill="1" applyBorder="1" applyAlignment="1">
      <alignment/>
    </xf>
    <xf numFmtId="0" fontId="2" fillId="36" borderId="25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28" xfId="0" applyFont="1" applyBorder="1" applyAlignment="1">
      <alignment/>
    </xf>
    <xf numFmtId="0" fontId="2" fillId="36" borderId="19" xfId="0" applyFont="1" applyFill="1" applyBorder="1" applyAlignment="1">
      <alignment/>
    </xf>
    <xf numFmtId="0" fontId="2" fillId="36" borderId="26" xfId="0" applyFont="1" applyFill="1" applyBorder="1" applyAlignment="1">
      <alignment/>
    </xf>
    <xf numFmtId="0" fontId="4" fillId="0" borderId="20" xfId="0" applyFont="1" applyBorder="1" applyAlignment="1">
      <alignment/>
    </xf>
    <xf numFmtId="0" fontId="13" fillId="0" borderId="15" xfId="36" applyFont="1" applyBorder="1" applyAlignment="1" applyProtection="1">
      <alignment wrapText="1"/>
      <protection/>
    </xf>
    <xf numFmtId="0" fontId="12" fillId="0" borderId="18" xfId="0" applyFont="1" applyBorder="1" applyAlignment="1">
      <alignment wrapText="1"/>
    </xf>
    <xf numFmtId="0" fontId="13" fillId="0" borderId="18" xfId="36" applyFont="1" applyBorder="1" applyAlignment="1" applyProtection="1">
      <alignment wrapText="1"/>
      <protection/>
    </xf>
    <xf numFmtId="0" fontId="12" fillId="0" borderId="21" xfId="0" applyFont="1" applyBorder="1" applyAlignment="1">
      <alignment wrapText="1"/>
    </xf>
    <xf numFmtId="0" fontId="11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15" fillId="0" borderId="17" xfId="0" applyFont="1" applyBorder="1" applyAlignment="1">
      <alignment vertical="center"/>
    </xf>
    <xf numFmtId="0" fontId="115" fillId="0" borderId="17" xfId="0" applyFont="1" applyBorder="1" applyAlignment="1">
      <alignment vertical="center" wrapText="1"/>
    </xf>
    <xf numFmtId="0" fontId="115" fillId="0" borderId="17" xfId="0" applyFont="1" applyBorder="1" applyAlignment="1">
      <alignment horizontal="left" vertical="center" wrapText="1" indent="1"/>
    </xf>
    <xf numFmtId="0" fontId="117" fillId="0" borderId="18" xfId="0" applyFont="1" applyBorder="1" applyAlignment="1">
      <alignment/>
    </xf>
    <xf numFmtId="0" fontId="111" fillId="33" borderId="16" xfId="0" applyFont="1" applyFill="1" applyBorder="1" applyAlignment="1">
      <alignment vertical="center"/>
    </xf>
    <xf numFmtId="0" fontId="111" fillId="33" borderId="25" xfId="0" applyFont="1" applyFill="1" applyBorder="1" applyAlignment="1">
      <alignment vertical="center"/>
    </xf>
    <xf numFmtId="0" fontId="24" fillId="0" borderId="17" xfId="36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176" fontId="118" fillId="0" borderId="17" xfId="0" applyNumberFormat="1" applyFont="1" applyBorder="1" applyAlignment="1">
      <alignment vertical="center"/>
    </xf>
    <xf numFmtId="176" fontId="118" fillId="0" borderId="17" xfId="0" applyNumberFormat="1" applyFont="1" applyBorder="1" applyAlignment="1">
      <alignment/>
    </xf>
    <xf numFmtId="176" fontId="118" fillId="0" borderId="14" xfId="0" applyNumberFormat="1" applyFont="1" applyBorder="1" applyAlignment="1">
      <alignment/>
    </xf>
    <xf numFmtId="176" fontId="118" fillId="0" borderId="20" xfId="0" applyNumberFormat="1" applyFont="1" applyBorder="1" applyAlignment="1">
      <alignment/>
    </xf>
    <xf numFmtId="176" fontId="117" fillId="0" borderId="17" xfId="0" applyNumberFormat="1" applyFont="1" applyBorder="1" applyAlignment="1">
      <alignment vertical="center"/>
    </xf>
    <xf numFmtId="176" fontId="119" fillId="0" borderId="17" xfId="36" applyNumberFormat="1" applyFont="1" applyBorder="1" applyAlignment="1" applyProtection="1">
      <alignment horizontal="left" vertical="center" wrapText="1" indent="1"/>
      <protection/>
    </xf>
    <xf numFmtId="176" fontId="24" fillId="0" borderId="17" xfId="36" applyNumberFormat="1" applyFont="1" applyBorder="1" applyAlignment="1" applyProtection="1">
      <alignment horizontal="left" vertical="center" wrapText="1" indent="1"/>
      <protection/>
    </xf>
    <xf numFmtId="0" fontId="111" fillId="0" borderId="11" xfId="0" applyFont="1" applyBorder="1" applyAlignment="1">
      <alignment/>
    </xf>
    <xf numFmtId="0" fontId="115" fillId="0" borderId="17" xfId="0" applyFont="1" applyBorder="1" applyAlignment="1">
      <alignment vertical="top" wrapText="1"/>
    </xf>
    <xf numFmtId="0" fontId="111" fillId="0" borderId="33" xfId="0" applyFont="1" applyBorder="1" applyAlignment="1">
      <alignment/>
    </xf>
    <xf numFmtId="0" fontId="115" fillId="0" borderId="34" xfId="0" applyFont="1" applyBorder="1" applyAlignment="1">
      <alignment/>
    </xf>
    <xf numFmtId="0" fontId="115" fillId="0" borderId="17" xfId="0" applyFont="1" applyBorder="1" applyAlignment="1">
      <alignment horizontal="center" vertical="center" wrapText="1"/>
    </xf>
    <xf numFmtId="0" fontId="11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49" fontId="2" fillId="36" borderId="11" xfId="0" applyNumberFormat="1" applyFont="1" applyFill="1" applyBorder="1" applyAlignment="1">
      <alignment/>
    </xf>
    <xf numFmtId="0" fontId="2" fillId="36" borderId="12" xfId="0" applyFont="1" applyFill="1" applyBorder="1" applyAlignment="1">
      <alignment wrapText="1"/>
    </xf>
    <xf numFmtId="49" fontId="25" fillId="0" borderId="14" xfId="0" applyNumberFormat="1" applyFont="1" applyBorder="1" applyAlignment="1">
      <alignment/>
    </xf>
    <xf numFmtId="0" fontId="27" fillId="0" borderId="15" xfId="36" applyFont="1" applyBorder="1" applyAlignment="1" applyProtection="1">
      <alignment wrapText="1"/>
      <protection/>
    </xf>
    <xf numFmtId="49" fontId="25" fillId="0" borderId="17" xfId="0" applyNumberFormat="1" applyFont="1" applyBorder="1" applyAlignment="1">
      <alignment/>
    </xf>
    <xf numFmtId="0" fontId="28" fillId="0" borderId="18" xfId="0" applyFont="1" applyBorder="1" applyAlignment="1">
      <alignment wrapText="1"/>
    </xf>
    <xf numFmtId="0" fontId="27" fillId="0" borderId="18" xfId="36" applyFont="1" applyBorder="1" applyAlignment="1" applyProtection="1">
      <alignment wrapText="1"/>
      <protection/>
    </xf>
    <xf numFmtId="49" fontId="25" fillId="0" borderId="20" xfId="0" applyNumberFormat="1" applyFont="1" applyBorder="1" applyAlignment="1">
      <alignment/>
    </xf>
    <xf numFmtId="0" fontId="28" fillId="0" borderId="21" xfId="0" applyFont="1" applyBorder="1" applyAlignment="1">
      <alignment wrapText="1"/>
    </xf>
    <xf numFmtId="49" fontId="0" fillId="0" borderId="0" xfId="0" applyNumberFormat="1" applyAlignment="1">
      <alignment/>
    </xf>
    <xf numFmtId="0" fontId="111" fillId="0" borderId="15" xfId="0" applyFont="1" applyBorder="1" applyAlignment="1">
      <alignment wrapText="1"/>
    </xf>
    <xf numFmtId="0" fontId="111" fillId="0" borderId="21" xfId="0" applyFont="1" applyBorder="1" applyAlignment="1">
      <alignment wrapText="1"/>
    </xf>
    <xf numFmtId="0" fontId="112" fillId="0" borderId="18" xfId="0" applyFont="1" applyBorder="1" applyAlignment="1">
      <alignment horizontal="center" wrapText="1"/>
    </xf>
    <xf numFmtId="0" fontId="120" fillId="0" borderId="18" xfId="36" applyFont="1" applyBorder="1" applyAlignment="1" applyProtection="1">
      <alignment horizontal="center" wrapText="1"/>
      <protection/>
    </xf>
    <xf numFmtId="0" fontId="111" fillId="0" borderId="18" xfId="0" applyFont="1" applyBorder="1" applyAlignment="1">
      <alignment horizontal="center" wrapText="1"/>
    </xf>
    <xf numFmtId="3" fontId="111" fillId="0" borderId="17" xfId="0" applyNumberFormat="1" applyFont="1" applyBorder="1" applyAlignment="1">
      <alignment/>
    </xf>
    <xf numFmtId="0" fontId="121" fillId="33" borderId="17" xfId="0" applyFont="1" applyFill="1" applyBorder="1" applyAlignment="1">
      <alignment horizontal="center" vertical="center"/>
    </xf>
    <xf numFmtId="49" fontId="113" fillId="0" borderId="17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9" fillId="0" borderId="0" xfId="36" applyFont="1" applyBorder="1" applyAlignment="1" applyProtection="1">
      <alignment horizontal="left" vertical="center" wrapText="1" indent="1"/>
      <protection/>
    </xf>
    <xf numFmtId="0" fontId="122" fillId="0" borderId="0" xfId="0" applyFont="1" applyAlignment="1">
      <alignment/>
    </xf>
    <xf numFmtId="0" fontId="122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29" fillId="0" borderId="0" xfId="36" applyFont="1" applyBorder="1" applyAlignment="1" applyProtection="1">
      <alignment horizontal="left" indent="1"/>
      <protection/>
    </xf>
    <xf numFmtId="0" fontId="0" fillId="0" borderId="0" xfId="0" applyBorder="1" applyAlignment="1">
      <alignment horizontal="center" vertical="center"/>
    </xf>
    <xf numFmtId="0" fontId="29" fillId="0" borderId="0" xfId="36" applyFont="1" applyBorder="1" applyAlignment="1" applyProtection="1">
      <alignment horizontal="left" vertical="center" indent="1"/>
      <protection/>
    </xf>
    <xf numFmtId="0" fontId="111" fillId="0" borderId="0" xfId="0" applyFont="1" applyBorder="1" applyAlignment="1">
      <alignment horizontal="center"/>
    </xf>
    <xf numFmtId="0" fontId="111" fillId="2" borderId="0" xfId="0" applyFont="1" applyFill="1" applyBorder="1" applyAlignment="1">
      <alignment horizontal="center"/>
    </xf>
    <xf numFmtId="0" fontId="116" fillId="34" borderId="14" xfId="0" applyFont="1" applyFill="1" applyBorder="1" applyAlignment="1">
      <alignment horizontal="left" indent="1"/>
    </xf>
    <xf numFmtId="0" fontId="116" fillId="34" borderId="17" xfId="0" applyFont="1" applyFill="1" applyBorder="1" applyAlignment="1">
      <alignment horizontal="left" indent="1"/>
    </xf>
    <xf numFmtId="0" fontId="0" fillId="0" borderId="17" xfId="0" applyBorder="1" applyAlignment="1">
      <alignment/>
    </xf>
    <xf numFmtId="0" fontId="123" fillId="0" borderId="17" xfId="0" applyFont="1" applyBorder="1" applyAlignment="1">
      <alignment/>
    </xf>
    <xf numFmtId="0" fontId="124" fillId="0" borderId="17" xfId="0" applyFont="1" applyBorder="1" applyAlignment="1">
      <alignment vertical="center"/>
    </xf>
    <xf numFmtId="176" fontId="125" fillId="0" borderId="17" xfId="0" applyNumberFormat="1" applyFont="1" applyBorder="1" applyAlignment="1">
      <alignment vertical="center"/>
    </xf>
    <xf numFmtId="0" fontId="94" fillId="0" borderId="0" xfId="0" applyFont="1" applyAlignment="1">
      <alignment wrapText="1"/>
    </xf>
    <xf numFmtId="0" fontId="94" fillId="0" borderId="0" xfId="0" applyFont="1" applyAlignment="1">
      <alignment/>
    </xf>
    <xf numFmtId="0" fontId="123" fillId="0" borderId="22" xfId="0" applyFont="1" applyBorder="1" applyAlignment="1">
      <alignment horizontal="center"/>
    </xf>
    <xf numFmtId="0" fontId="123" fillId="0" borderId="18" xfId="0" applyFont="1" applyBorder="1" applyAlignment="1">
      <alignment/>
    </xf>
    <xf numFmtId="0" fontId="115" fillId="0" borderId="35" xfId="0" applyFont="1" applyBorder="1" applyAlignment="1">
      <alignment horizontal="center" vertical="center" wrapText="1"/>
    </xf>
    <xf numFmtId="0" fontId="111" fillId="0" borderId="36" xfId="0" applyFont="1" applyBorder="1" applyAlignment="1">
      <alignment horizontal="center"/>
    </xf>
    <xf numFmtId="0" fontId="123" fillId="0" borderId="37" xfId="0" applyFont="1" applyBorder="1" applyAlignment="1">
      <alignment/>
    </xf>
    <xf numFmtId="0" fontId="95" fillId="0" borderId="17" xfId="36" applyBorder="1" applyAlignment="1" applyProtection="1">
      <alignment/>
      <protection/>
    </xf>
    <xf numFmtId="0" fontId="111" fillId="8" borderId="0" xfId="0" applyFont="1" applyFill="1" applyBorder="1" applyAlignment="1">
      <alignment/>
    </xf>
    <xf numFmtId="0" fontId="2" fillId="8" borderId="0" xfId="0" applyFont="1" applyFill="1" applyBorder="1" applyAlignment="1">
      <alignment/>
    </xf>
    <xf numFmtId="0" fontId="2" fillId="8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/>
    </xf>
    <xf numFmtId="49" fontId="2" fillId="8" borderId="0" xfId="0" applyNumberFormat="1" applyFont="1" applyFill="1" applyBorder="1" applyAlignment="1">
      <alignment/>
    </xf>
    <xf numFmtId="0" fontId="2" fillId="8" borderId="0" xfId="0" applyFont="1" applyFill="1" applyBorder="1" applyAlignment="1">
      <alignment wrapText="1"/>
    </xf>
    <xf numFmtId="49" fontId="126" fillId="37" borderId="38" xfId="0" applyNumberFormat="1" applyFont="1" applyFill="1" applyBorder="1" applyAlignment="1">
      <alignment horizontal="center"/>
    </xf>
    <xf numFmtId="0" fontId="127" fillId="0" borderId="0" xfId="0" applyFont="1" applyAlignment="1">
      <alignment/>
    </xf>
    <xf numFmtId="49" fontId="128" fillId="37" borderId="39" xfId="0" applyNumberFormat="1" applyFont="1" applyFill="1" applyBorder="1" applyAlignment="1">
      <alignment horizontal="justify" vertical="top"/>
    </xf>
    <xf numFmtId="0" fontId="129" fillId="37" borderId="40" xfId="0" applyFont="1" applyFill="1" applyBorder="1" applyAlignment="1">
      <alignment horizontal="center" vertical="center" wrapText="1"/>
    </xf>
    <xf numFmtId="0" fontId="129" fillId="37" borderId="35" xfId="0" applyFont="1" applyFill="1" applyBorder="1" applyAlignment="1">
      <alignment horizontal="center" vertical="center" wrapText="1"/>
    </xf>
    <xf numFmtId="0" fontId="111" fillId="0" borderId="41" xfId="0" applyFont="1" applyBorder="1" applyAlignment="1">
      <alignment horizontal="center"/>
    </xf>
    <xf numFmtId="0" fontId="11" fillId="0" borderId="35" xfId="0" applyFont="1" applyBorder="1" applyAlignment="1">
      <alignment vertical="center"/>
    </xf>
    <xf numFmtId="0" fontId="11" fillId="0" borderId="35" xfId="0" applyNumberFormat="1" applyFont="1" applyBorder="1" applyAlignment="1">
      <alignment horizontal="right" vertical="center"/>
    </xf>
    <xf numFmtId="0" fontId="14" fillId="0" borderId="35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10" fillId="0" borderId="42" xfId="0" applyFont="1" applyBorder="1" applyAlignment="1">
      <alignment horizontal="right" vertic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22" fillId="0" borderId="37" xfId="0" applyFont="1" applyBorder="1" applyAlignment="1">
      <alignment/>
    </xf>
    <xf numFmtId="0" fontId="2" fillId="0" borderId="43" xfId="0" applyFont="1" applyBorder="1" applyAlignment="1">
      <alignment/>
    </xf>
    <xf numFmtId="0" fontId="129" fillId="37" borderId="26" xfId="0" applyFont="1" applyFill="1" applyBorder="1" applyAlignment="1">
      <alignment horizontal="center" vertical="center" wrapText="1"/>
    </xf>
    <xf numFmtId="0" fontId="129" fillId="37" borderId="20" xfId="0" applyFont="1" applyFill="1" applyBorder="1" applyAlignment="1">
      <alignment horizontal="center" vertical="center" wrapText="1"/>
    </xf>
    <xf numFmtId="49" fontId="128" fillId="37" borderId="38" xfId="0" applyNumberFormat="1" applyFont="1" applyFill="1" applyBorder="1" applyAlignment="1">
      <alignment horizontal="justify" vertical="top"/>
    </xf>
    <xf numFmtId="0" fontId="130" fillId="37" borderId="44" xfId="0" applyFont="1" applyFill="1" applyBorder="1" applyAlignment="1">
      <alignment wrapText="1"/>
    </xf>
    <xf numFmtId="0" fontId="129" fillId="37" borderId="44" xfId="0" applyFont="1" applyFill="1" applyBorder="1" applyAlignment="1">
      <alignment/>
    </xf>
    <xf numFmtId="0" fontId="130" fillId="37" borderId="45" xfId="0" applyFont="1" applyFill="1" applyBorder="1" applyAlignment="1">
      <alignment wrapText="1"/>
    </xf>
    <xf numFmtId="0" fontId="129" fillId="37" borderId="45" xfId="0" applyFont="1" applyFill="1" applyBorder="1" applyAlignment="1">
      <alignment/>
    </xf>
    <xf numFmtId="1" fontId="129" fillId="37" borderId="45" xfId="0" applyNumberFormat="1" applyFont="1" applyFill="1" applyBorder="1" applyAlignment="1">
      <alignment/>
    </xf>
    <xf numFmtId="4" fontId="129" fillId="37" borderId="45" xfId="0" applyNumberFormat="1" applyFont="1" applyFill="1" applyBorder="1" applyAlignment="1">
      <alignment/>
    </xf>
    <xf numFmtId="3" fontId="130" fillId="37" borderId="46" xfId="0" applyNumberFormat="1" applyFont="1" applyFill="1" applyBorder="1" applyAlignment="1">
      <alignment wrapText="1"/>
    </xf>
    <xf numFmtId="0" fontId="129" fillId="37" borderId="47" xfId="0" applyFont="1" applyFill="1" applyBorder="1" applyAlignment="1">
      <alignment/>
    </xf>
    <xf numFmtId="3" fontId="130" fillId="37" borderId="48" xfId="0" applyNumberFormat="1" applyFont="1" applyFill="1" applyBorder="1" applyAlignment="1">
      <alignment wrapText="1"/>
    </xf>
    <xf numFmtId="0" fontId="129" fillId="37" borderId="49" xfId="0" applyFont="1" applyFill="1" applyBorder="1" applyAlignment="1">
      <alignment/>
    </xf>
    <xf numFmtId="0" fontId="129" fillId="37" borderId="50" xfId="0" applyFont="1" applyFill="1" applyBorder="1" applyAlignment="1">
      <alignment/>
    </xf>
    <xf numFmtId="0" fontId="131" fillId="0" borderId="0" xfId="0" applyFont="1" applyAlignment="1">
      <alignment/>
    </xf>
    <xf numFmtId="3" fontId="131" fillId="0" borderId="0" xfId="0" applyNumberFormat="1" applyFont="1" applyAlignment="1">
      <alignment/>
    </xf>
    <xf numFmtId="0" fontId="130" fillId="37" borderId="51" xfId="0" applyFont="1" applyFill="1" applyBorder="1" applyAlignment="1">
      <alignment wrapText="1"/>
    </xf>
    <xf numFmtId="0" fontId="129" fillId="37" borderId="51" xfId="0" applyFont="1" applyFill="1" applyBorder="1" applyAlignment="1">
      <alignment/>
    </xf>
    <xf numFmtId="0" fontId="111" fillId="0" borderId="52" xfId="0" applyFont="1" applyBorder="1" applyAlignment="1">
      <alignment horizontal="center"/>
    </xf>
    <xf numFmtId="0" fontId="112" fillId="0" borderId="53" xfId="0" applyFont="1" applyBorder="1" applyAlignment="1">
      <alignment/>
    </xf>
    <xf numFmtId="0" fontId="112" fillId="0" borderId="40" xfId="0" applyFont="1" applyBorder="1" applyAlignment="1">
      <alignment/>
    </xf>
    <xf numFmtId="0" fontId="111" fillId="0" borderId="35" xfId="0" applyFont="1" applyBorder="1" applyAlignment="1">
      <alignment/>
    </xf>
    <xf numFmtId="0" fontId="111" fillId="0" borderId="54" xfId="0" applyFont="1" applyBorder="1" applyAlignment="1">
      <alignment/>
    </xf>
    <xf numFmtId="0" fontId="111" fillId="0" borderId="37" xfId="0" applyFont="1" applyBorder="1" applyAlignment="1">
      <alignment/>
    </xf>
    <xf numFmtId="0" fontId="111" fillId="0" borderId="43" xfId="0" applyFont="1" applyBorder="1" applyAlignment="1">
      <alignment/>
    </xf>
    <xf numFmtId="0" fontId="111" fillId="34" borderId="0" xfId="0" applyFont="1" applyFill="1" applyBorder="1" applyAlignment="1">
      <alignment/>
    </xf>
    <xf numFmtId="0" fontId="111" fillId="34" borderId="0" xfId="0" applyFont="1" applyFill="1" applyBorder="1" applyAlignment="1">
      <alignment horizontal="center"/>
    </xf>
    <xf numFmtId="0" fontId="132" fillId="34" borderId="0" xfId="0" applyFont="1" applyFill="1" applyBorder="1" applyAlignment="1">
      <alignment horizontal="center"/>
    </xf>
    <xf numFmtId="0" fontId="111" fillId="34" borderId="0" xfId="0" applyFont="1" applyFill="1" applyBorder="1" applyAlignment="1">
      <alignment/>
    </xf>
    <xf numFmtId="0" fontId="130" fillId="37" borderId="55" xfId="0" applyFont="1" applyFill="1" applyBorder="1" applyAlignment="1">
      <alignment horizontal="center" vertical="center" wrapText="1"/>
    </xf>
    <xf numFmtId="0" fontId="130" fillId="37" borderId="56" xfId="0" applyFont="1" applyFill="1" applyBorder="1" applyAlignment="1">
      <alignment horizontal="center" vertical="center" wrapText="1"/>
    </xf>
    <xf numFmtId="0" fontId="130" fillId="37" borderId="57" xfId="0" applyFont="1" applyFill="1" applyBorder="1" applyAlignment="1">
      <alignment horizontal="center" vertical="center" wrapText="1"/>
    </xf>
    <xf numFmtId="0" fontId="129" fillId="37" borderId="58" xfId="0" applyFont="1" applyFill="1" applyBorder="1" applyAlignment="1">
      <alignment horizontal="center" vertical="center"/>
    </xf>
    <xf numFmtId="1" fontId="129" fillId="37" borderId="45" xfId="0" applyNumberFormat="1" applyFont="1" applyFill="1" applyBorder="1" applyAlignment="1">
      <alignment horizontal="center" vertical="center"/>
    </xf>
    <xf numFmtId="1" fontId="129" fillId="37" borderId="59" xfId="0" applyNumberFormat="1" applyFont="1" applyFill="1" applyBorder="1" applyAlignment="1">
      <alignment horizontal="center" vertical="center"/>
    </xf>
    <xf numFmtId="0" fontId="130" fillId="37" borderId="58" xfId="0" applyFont="1" applyFill="1" applyBorder="1" applyAlignment="1">
      <alignment horizontal="center" vertical="center" wrapText="1"/>
    </xf>
    <xf numFmtId="0" fontId="130" fillId="37" borderId="45" xfId="0" applyFont="1" applyFill="1" applyBorder="1" applyAlignment="1">
      <alignment horizontal="center" vertical="center" wrapText="1"/>
    </xf>
    <xf numFmtId="0" fontId="130" fillId="37" borderId="59" xfId="0" applyFont="1" applyFill="1" applyBorder="1" applyAlignment="1">
      <alignment horizontal="center" vertical="center" wrapText="1"/>
    </xf>
    <xf numFmtId="4" fontId="129" fillId="37" borderId="45" xfId="0" applyNumberFormat="1" applyFont="1" applyFill="1" applyBorder="1" applyAlignment="1">
      <alignment horizontal="center" vertical="center"/>
    </xf>
    <xf numFmtId="0" fontId="129" fillId="37" borderId="45" xfId="0" applyFont="1" applyFill="1" applyBorder="1" applyAlignment="1">
      <alignment horizontal="center" vertical="center"/>
    </xf>
    <xf numFmtId="0" fontId="129" fillId="37" borderId="59" xfId="0" applyFont="1" applyFill="1" applyBorder="1" applyAlignment="1">
      <alignment horizontal="center" vertical="center"/>
    </xf>
    <xf numFmtId="0" fontId="129" fillId="37" borderId="60" xfId="0" applyFont="1" applyFill="1" applyBorder="1" applyAlignment="1">
      <alignment horizontal="center" vertical="center"/>
    </xf>
    <xf numFmtId="0" fontId="129" fillId="37" borderId="47" xfId="0" applyFont="1" applyFill="1" applyBorder="1" applyAlignment="1">
      <alignment horizontal="center" vertical="center"/>
    </xf>
    <xf numFmtId="0" fontId="129" fillId="37" borderId="61" xfId="0" applyFont="1" applyFill="1" applyBorder="1" applyAlignment="1">
      <alignment horizontal="center" vertical="center"/>
    </xf>
    <xf numFmtId="0" fontId="130" fillId="37" borderId="60" xfId="0" applyFont="1" applyFill="1" applyBorder="1" applyAlignment="1">
      <alignment horizontal="center" vertical="center" wrapText="1"/>
    </xf>
    <xf numFmtId="0" fontId="130" fillId="37" borderId="47" xfId="0" applyFont="1" applyFill="1" applyBorder="1" applyAlignment="1">
      <alignment horizontal="center" vertical="center" wrapText="1"/>
    </xf>
    <xf numFmtId="0" fontId="130" fillId="37" borderId="61" xfId="0" applyFont="1" applyFill="1" applyBorder="1" applyAlignment="1">
      <alignment horizontal="center" vertical="center" wrapText="1"/>
    </xf>
    <xf numFmtId="0" fontId="111" fillId="3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33" fillId="34" borderId="62" xfId="0" applyFont="1" applyFill="1" applyBorder="1" applyAlignment="1">
      <alignment horizontal="center" vertical="center" wrapText="1"/>
    </xf>
    <xf numFmtId="0" fontId="134" fillId="34" borderId="63" xfId="0" applyFont="1" applyFill="1" applyBorder="1" applyAlignment="1">
      <alignment vertical="center" wrapText="1"/>
    </xf>
    <xf numFmtId="0" fontId="133" fillId="34" borderId="64" xfId="0" applyFont="1" applyFill="1" applyBorder="1" applyAlignment="1">
      <alignment horizontal="center" vertical="center" wrapText="1"/>
    </xf>
    <xf numFmtId="0" fontId="111" fillId="34" borderId="65" xfId="0" applyFont="1" applyFill="1" applyBorder="1" applyAlignment="1">
      <alignment horizontal="center" vertical="center" wrapText="1"/>
    </xf>
    <xf numFmtId="0" fontId="111" fillId="34" borderId="66" xfId="0" applyFont="1" applyFill="1" applyBorder="1" applyAlignment="1">
      <alignment horizontal="center" vertical="center" wrapText="1"/>
    </xf>
    <xf numFmtId="0" fontId="130" fillId="37" borderId="67" xfId="0" applyFont="1" applyFill="1" applyBorder="1" applyAlignment="1">
      <alignment horizontal="left" vertical="center" wrapText="1" indent="1"/>
    </xf>
    <xf numFmtId="0" fontId="130" fillId="37" borderId="68" xfId="0" applyFont="1" applyFill="1" applyBorder="1" applyAlignment="1">
      <alignment horizontal="left" vertical="center" wrapText="1" indent="1"/>
    </xf>
    <xf numFmtId="3" fontId="130" fillId="37" borderId="69" xfId="0" applyNumberFormat="1" applyFont="1" applyFill="1" applyBorder="1" applyAlignment="1">
      <alignment horizontal="left" vertical="center" wrapText="1" indent="1"/>
    </xf>
    <xf numFmtId="3" fontId="130" fillId="37" borderId="70" xfId="0" applyNumberFormat="1" applyFont="1" applyFill="1" applyBorder="1" applyAlignment="1">
      <alignment horizontal="left" vertical="center" wrapText="1" indent="1"/>
    </xf>
    <xf numFmtId="0" fontId="130" fillId="37" borderId="71" xfId="0" applyFont="1" applyFill="1" applyBorder="1" applyAlignment="1">
      <alignment horizontal="center" vertical="center" wrapText="1"/>
    </xf>
    <xf numFmtId="0" fontId="130" fillId="37" borderId="72" xfId="0" applyFont="1" applyFill="1" applyBorder="1" applyAlignment="1">
      <alignment horizontal="center" vertical="center" wrapText="1"/>
    </xf>
    <xf numFmtId="0" fontId="130" fillId="37" borderId="73" xfId="0" applyFont="1" applyFill="1" applyBorder="1" applyAlignment="1">
      <alignment horizontal="center" vertical="center" wrapText="1"/>
    </xf>
    <xf numFmtId="0" fontId="129" fillId="37" borderId="71" xfId="0" applyFont="1" applyFill="1" applyBorder="1" applyAlignment="1">
      <alignment horizontal="center" vertical="center"/>
    </xf>
    <xf numFmtId="0" fontId="129" fillId="37" borderId="72" xfId="0" applyFont="1" applyFill="1" applyBorder="1" applyAlignment="1">
      <alignment horizontal="center" vertical="center"/>
    </xf>
    <xf numFmtId="0" fontId="129" fillId="37" borderId="73" xfId="0" applyFont="1" applyFill="1" applyBorder="1" applyAlignment="1">
      <alignment horizontal="center" vertical="center"/>
    </xf>
    <xf numFmtId="0" fontId="123" fillId="12" borderId="17" xfId="0" applyFont="1" applyFill="1" applyBorder="1" applyAlignment="1">
      <alignment horizontal="center" wrapText="1"/>
    </xf>
    <xf numFmtId="0" fontId="135" fillId="0" borderId="0" xfId="0" applyFont="1" applyAlignment="1">
      <alignment/>
    </xf>
    <xf numFmtId="0" fontId="123" fillId="0" borderId="0" xfId="0" applyFont="1" applyBorder="1" applyAlignment="1">
      <alignment vertical="center"/>
    </xf>
    <xf numFmtId="0" fontId="116" fillId="33" borderId="17" xfId="0" applyFont="1" applyFill="1" applyBorder="1" applyAlignment="1">
      <alignment horizontal="center" vertical="center"/>
    </xf>
    <xf numFmtId="0" fontId="116" fillId="10" borderId="17" xfId="0" applyFont="1" applyFill="1" applyBorder="1" applyAlignment="1">
      <alignment horizontal="left" vertical="center"/>
    </xf>
    <xf numFmtId="3" fontId="116" fillId="0" borderId="17" xfId="0" applyNumberFormat="1" applyFont="1" applyBorder="1" applyAlignment="1">
      <alignment horizontal="center"/>
    </xf>
    <xf numFmtId="3" fontId="116" fillId="0" borderId="17" xfId="0" applyNumberFormat="1" applyFont="1" applyBorder="1" applyAlignment="1">
      <alignment vertical="top" wrapText="1"/>
    </xf>
    <xf numFmtId="3" fontId="116" fillId="0" borderId="28" xfId="0" applyNumberFormat="1" applyFont="1" applyBorder="1" applyAlignment="1">
      <alignment/>
    </xf>
    <xf numFmtId="0" fontId="111" fillId="37" borderId="0" xfId="0" applyFont="1" applyFill="1" applyBorder="1" applyAlignment="1">
      <alignment/>
    </xf>
    <xf numFmtId="0" fontId="0" fillId="37" borderId="0" xfId="0" applyFill="1" applyAlignment="1">
      <alignment/>
    </xf>
    <xf numFmtId="0" fontId="111" fillId="37" borderId="0" xfId="0" applyFont="1" applyFill="1" applyBorder="1" applyAlignment="1">
      <alignment horizontal="center"/>
    </xf>
    <xf numFmtId="0" fontId="111" fillId="37" borderId="0" xfId="0" applyFont="1" applyFill="1" applyBorder="1" applyAlignment="1">
      <alignment/>
    </xf>
    <xf numFmtId="3" fontId="116" fillId="0" borderId="17" xfId="0" applyNumberFormat="1" applyFont="1" applyBorder="1" applyAlignment="1">
      <alignment/>
    </xf>
    <xf numFmtId="3" fontId="116" fillId="4" borderId="17" xfId="0" applyNumberFormat="1" applyFont="1" applyFill="1" applyBorder="1" applyAlignment="1">
      <alignment/>
    </xf>
    <xf numFmtId="3" fontId="116" fillId="0" borderId="17" xfId="0" applyNumberFormat="1" applyFont="1" applyBorder="1" applyAlignment="1">
      <alignment horizontal="left" vertical="top" wrapText="1"/>
    </xf>
    <xf numFmtId="0" fontId="136" fillId="0" borderId="0" xfId="0" applyFont="1" applyAlignment="1">
      <alignment vertical="center"/>
    </xf>
    <xf numFmtId="0" fontId="136" fillId="0" borderId="17" xfId="0" applyFont="1" applyBorder="1" applyAlignment="1">
      <alignment vertical="center" wrapText="1"/>
    </xf>
    <xf numFmtId="0" fontId="136" fillId="4" borderId="17" xfId="0" applyFont="1" applyFill="1" applyBorder="1" applyAlignment="1">
      <alignment vertical="center" wrapText="1"/>
    </xf>
    <xf numFmtId="0" fontId="0" fillId="4" borderId="0" xfId="0" applyFill="1" applyAlignment="1">
      <alignment/>
    </xf>
    <xf numFmtId="0" fontId="137" fillId="4" borderId="17" xfId="0" applyFont="1" applyFill="1" applyBorder="1" applyAlignment="1">
      <alignment horizontal="center" vertical="center" wrapText="1"/>
    </xf>
    <xf numFmtId="0" fontId="136" fillId="0" borderId="17" xfId="0" applyFont="1" applyBorder="1" applyAlignment="1">
      <alignment vertical="center"/>
    </xf>
    <xf numFmtId="6" fontId="0" fillId="0" borderId="17" xfId="0" applyNumberFormat="1" applyBorder="1" applyAlignment="1">
      <alignment/>
    </xf>
    <xf numFmtId="0" fontId="137" fillId="6" borderId="17" xfId="0" applyFont="1" applyFill="1" applyBorder="1" applyAlignment="1">
      <alignment horizontal="center" vertical="center" wrapText="1"/>
    </xf>
    <xf numFmtId="0" fontId="136" fillId="6" borderId="17" xfId="0" applyFont="1" applyFill="1" applyBorder="1" applyAlignment="1">
      <alignment vertical="center" wrapText="1"/>
    </xf>
    <xf numFmtId="0" fontId="0" fillId="6" borderId="17" xfId="0" applyFill="1" applyBorder="1" applyAlignment="1">
      <alignment horizontal="center" vertical="center"/>
    </xf>
    <xf numFmtId="179" fontId="0" fillId="6" borderId="17" xfId="0" applyNumberFormat="1" applyFill="1" applyBorder="1" applyAlignment="1">
      <alignment/>
    </xf>
    <xf numFmtId="0" fontId="0" fillId="4" borderId="17" xfId="0" applyFill="1" applyBorder="1" applyAlignment="1">
      <alignment horizontal="center"/>
    </xf>
    <xf numFmtId="3" fontId="116" fillId="4" borderId="17" xfId="0" applyNumberFormat="1" applyFont="1" applyFill="1" applyBorder="1" applyAlignment="1">
      <alignment vertical="top" wrapText="1"/>
    </xf>
    <xf numFmtId="8" fontId="0" fillId="4" borderId="17" xfId="0" applyNumberFormat="1" applyFill="1" applyBorder="1" applyAlignment="1">
      <alignment/>
    </xf>
    <xf numFmtId="179" fontId="129" fillId="37" borderId="17" xfId="0" applyNumberFormat="1" applyFont="1" applyFill="1" applyBorder="1" applyAlignment="1">
      <alignment/>
    </xf>
    <xf numFmtId="180" fontId="131" fillId="37" borderId="17" xfId="0" applyNumberFormat="1" applyFont="1" applyFill="1" applyBorder="1" applyAlignment="1">
      <alignment/>
    </xf>
    <xf numFmtId="0" fontId="116" fillId="0" borderId="17" xfId="0" applyFont="1" applyBorder="1" applyAlignment="1">
      <alignment vertical="center"/>
    </xf>
    <xf numFmtId="0" fontId="138" fillId="37" borderId="40" xfId="0" applyFont="1" applyFill="1" applyBorder="1" applyAlignment="1">
      <alignment horizontal="center" vertical="center" wrapText="1"/>
    </xf>
    <xf numFmtId="0" fontId="138" fillId="37" borderId="35" xfId="0" applyFont="1" applyFill="1" applyBorder="1" applyAlignment="1">
      <alignment horizontal="center" vertical="center" wrapText="1"/>
    </xf>
    <xf numFmtId="3" fontId="129" fillId="4" borderId="17" xfId="0" applyNumberFormat="1" applyFont="1" applyFill="1" applyBorder="1" applyAlignment="1">
      <alignment horizontal="center"/>
    </xf>
    <xf numFmtId="0" fontId="139" fillId="6" borderId="17" xfId="0" applyFont="1" applyFill="1" applyBorder="1" applyAlignment="1">
      <alignment horizontal="center" vertical="center"/>
    </xf>
    <xf numFmtId="0" fontId="115" fillId="0" borderId="35" xfId="0" applyFont="1" applyBorder="1" applyAlignment="1">
      <alignment vertical="center"/>
    </xf>
    <xf numFmtId="0" fontId="123" fillId="0" borderId="36" xfId="0" applyFont="1" applyBorder="1" applyAlignment="1">
      <alignment horizontal="center"/>
    </xf>
    <xf numFmtId="0" fontId="123" fillId="0" borderId="43" xfId="0" applyFont="1" applyBorder="1" applyAlignment="1">
      <alignment/>
    </xf>
    <xf numFmtId="179" fontId="129" fillId="37" borderId="17" xfId="0" applyNumberFormat="1" applyFont="1" applyFill="1" applyBorder="1" applyAlignment="1">
      <alignment horizontal="center" vertical="center"/>
    </xf>
    <xf numFmtId="0" fontId="129" fillId="37" borderId="17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" fontId="115" fillId="34" borderId="17" xfId="0" applyNumberFormat="1" applyFont="1" applyFill="1" applyBorder="1" applyAlignment="1">
      <alignment vertical="center"/>
    </xf>
    <xf numFmtId="0" fontId="115" fillId="0" borderId="31" xfId="0" applyFont="1" applyBorder="1" applyAlignment="1">
      <alignment vertical="center"/>
    </xf>
    <xf numFmtId="0" fontId="115" fillId="0" borderId="31" xfId="0" applyFont="1" applyBorder="1" applyAlignment="1">
      <alignment vertical="center" wrapText="1"/>
    </xf>
    <xf numFmtId="14" fontId="115" fillId="0" borderId="0" xfId="0" applyNumberFormat="1" applyFont="1" applyBorder="1" applyAlignment="1">
      <alignment horizontal="center" vertical="center" wrapText="1"/>
    </xf>
    <xf numFmtId="1" fontId="115" fillId="0" borderId="17" xfId="0" applyNumberFormat="1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115" fillId="0" borderId="35" xfId="0" applyFont="1" applyBorder="1" applyAlignment="1">
      <alignment vertical="center" wrapText="1"/>
    </xf>
    <xf numFmtId="1" fontId="115" fillId="0" borderId="35" xfId="0" applyNumberFormat="1" applyFont="1" applyBorder="1" applyAlignment="1">
      <alignment vertical="center"/>
    </xf>
    <xf numFmtId="0" fontId="123" fillId="0" borderId="74" xfId="0" applyFont="1" applyBorder="1" applyAlignment="1">
      <alignment horizontal="center" vertical="center"/>
    </xf>
    <xf numFmtId="0" fontId="123" fillId="0" borderId="37" xfId="0" applyFont="1" applyBorder="1" applyAlignment="1">
      <alignment vertical="center"/>
    </xf>
    <xf numFmtId="0" fontId="140" fillId="0" borderId="37" xfId="0" applyFont="1" applyBorder="1" applyAlignment="1">
      <alignment horizontal="center" vertical="center"/>
    </xf>
    <xf numFmtId="0" fontId="94" fillId="0" borderId="37" xfId="0" applyFont="1" applyBorder="1" applyAlignment="1">
      <alignment vertical="center"/>
    </xf>
    <xf numFmtId="0" fontId="123" fillId="0" borderId="43" xfId="0" applyFont="1" applyBorder="1" applyAlignment="1">
      <alignment horizontal="center" vertical="center"/>
    </xf>
    <xf numFmtId="0" fontId="94" fillId="0" borderId="0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19" fillId="0" borderId="53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111" fillId="0" borderId="75" xfId="0" applyFont="1" applyBorder="1" applyAlignment="1">
      <alignment horizontal="center" vertical="center"/>
    </xf>
    <xf numFmtId="0" fontId="11" fillId="0" borderId="28" xfId="0" applyFont="1" applyBorder="1" applyAlignment="1">
      <alignment horizontal="left" vertical="center"/>
    </xf>
    <xf numFmtId="0" fontId="111" fillId="0" borderId="22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176" fontId="113" fillId="0" borderId="17" xfId="0" applyNumberFormat="1" applyFont="1" applyBorder="1" applyAlignment="1">
      <alignment vertical="center"/>
    </xf>
    <xf numFmtId="0" fontId="141" fillId="0" borderId="17" xfId="0" applyNumberFormat="1" applyFont="1" applyBorder="1" applyAlignment="1">
      <alignment horizontal="right" vertical="center"/>
    </xf>
    <xf numFmtId="0" fontId="18" fillId="0" borderId="17" xfId="36" applyFont="1" applyBorder="1" applyAlignment="1" applyProtection="1">
      <alignment horizontal="left" vertical="center"/>
      <protection/>
    </xf>
    <xf numFmtId="0" fontId="111" fillId="0" borderId="41" xfId="0" applyFont="1" applyBorder="1" applyAlignment="1">
      <alignment horizontal="center" vertical="center"/>
    </xf>
    <xf numFmtId="0" fontId="11" fillId="0" borderId="35" xfId="0" applyFont="1" applyBorder="1" applyAlignment="1">
      <alignment horizontal="left" vertical="center"/>
    </xf>
    <xf numFmtId="0" fontId="141" fillId="0" borderId="35" xfId="0" applyNumberFormat="1" applyFont="1" applyBorder="1" applyAlignment="1">
      <alignment horizontal="right" vertical="center"/>
    </xf>
    <xf numFmtId="0" fontId="94" fillId="0" borderId="74" xfId="0" applyFont="1" applyBorder="1" applyAlignment="1">
      <alignment vertical="center"/>
    </xf>
    <xf numFmtId="0" fontId="34" fillId="0" borderId="37" xfId="0" applyFont="1" applyFill="1" applyBorder="1" applyAlignment="1">
      <alignment horizontal="left" vertical="center"/>
    </xf>
    <xf numFmtId="0" fontId="94" fillId="0" borderId="43" xfId="0" applyFont="1" applyBorder="1" applyAlignment="1">
      <alignment vertical="center"/>
    </xf>
    <xf numFmtId="0" fontId="94" fillId="0" borderId="0" xfId="0" applyFont="1" applyAlignment="1">
      <alignment vertical="center"/>
    </xf>
    <xf numFmtId="0" fontId="25" fillId="0" borderId="13" xfId="0" applyFont="1" applyBorder="1" applyAlignment="1">
      <alignment vertical="center" wrapText="1"/>
    </xf>
    <xf numFmtId="0" fontId="25" fillId="0" borderId="14" xfId="0" applyFont="1" applyBorder="1" applyAlignment="1">
      <alignment vertical="center"/>
    </xf>
    <xf numFmtId="49" fontId="25" fillId="0" borderId="14" xfId="0" applyNumberFormat="1" applyFont="1" applyBorder="1" applyAlignment="1">
      <alignment horizontal="left" vertical="center" wrapText="1"/>
    </xf>
    <xf numFmtId="0" fontId="25" fillId="0" borderId="15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5" fillId="0" borderId="17" xfId="0" applyFont="1" applyBorder="1" applyAlignment="1">
      <alignment vertical="center"/>
    </xf>
    <xf numFmtId="49" fontId="25" fillId="0" borderId="17" xfId="0" applyNumberFormat="1" applyFont="1" applyBorder="1" applyAlignment="1">
      <alignment horizontal="left" vertical="center" wrapText="1"/>
    </xf>
    <xf numFmtId="0" fontId="25" fillId="0" borderId="18" xfId="0" applyFont="1" applyBorder="1" applyAlignment="1">
      <alignment vertical="center" wrapText="1"/>
    </xf>
    <xf numFmtId="0" fontId="25" fillId="0" borderId="20" xfId="0" applyFont="1" applyBorder="1" applyAlignment="1">
      <alignment vertical="center"/>
    </xf>
    <xf numFmtId="49" fontId="25" fillId="0" borderId="20" xfId="0" applyNumberFormat="1" applyFont="1" applyBorder="1" applyAlignment="1">
      <alignment vertical="center"/>
    </xf>
    <xf numFmtId="0" fontId="25" fillId="0" borderId="21" xfId="0" applyFont="1" applyBorder="1" applyAlignment="1">
      <alignment vertical="center" wrapText="1"/>
    </xf>
    <xf numFmtId="0" fontId="116" fillId="0" borderId="22" xfId="0" applyFont="1" applyBorder="1" applyAlignment="1">
      <alignment horizontal="center" vertical="center"/>
    </xf>
    <xf numFmtId="0" fontId="116" fillId="0" borderId="13" xfId="0" applyFont="1" applyBorder="1" applyAlignment="1">
      <alignment vertical="center"/>
    </xf>
    <xf numFmtId="0" fontId="116" fillId="0" borderId="24" xfId="0" applyFont="1" applyBorder="1" applyAlignment="1">
      <alignment vertical="center"/>
    </xf>
    <xf numFmtId="0" fontId="116" fillId="0" borderId="14" xfId="0" applyFont="1" applyBorder="1" applyAlignment="1">
      <alignment vertical="center"/>
    </xf>
    <xf numFmtId="0" fontId="116" fillId="0" borderId="15" xfId="0" applyFont="1" applyBorder="1" applyAlignment="1">
      <alignment vertical="center"/>
    </xf>
    <xf numFmtId="0" fontId="116" fillId="0" borderId="0" xfId="0" applyFont="1" applyAlignment="1">
      <alignment vertical="center"/>
    </xf>
    <xf numFmtId="0" fontId="116" fillId="0" borderId="16" xfId="0" applyFont="1" applyBorder="1" applyAlignment="1">
      <alignment vertical="center"/>
    </xf>
    <xf numFmtId="0" fontId="116" fillId="0" borderId="25" xfId="0" applyFont="1" applyBorder="1" applyAlignment="1">
      <alignment vertical="center"/>
    </xf>
    <xf numFmtId="0" fontId="116" fillId="0" borderId="18" xfId="0" applyFont="1" applyBorder="1" applyAlignment="1">
      <alignment vertical="center"/>
    </xf>
    <xf numFmtId="0" fontId="116" fillId="0" borderId="41" xfId="0" applyFont="1" applyBorder="1" applyAlignment="1">
      <alignment horizontal="center" vertical="center"/>
    </xf>
    <xf numFmtId="0" fontId="116" fillId="0" borderId="53" xfId="0" applyFont="1" applyBorder="1" applyAlignment="1">
      <alignment vertical="center"/>
    </xf>
    <xf numFmtId="0" fontId="116" fillId="0" borderId="40" xfId="0" applyFont="1" applyBorder="1" applyAlignment="1">
      <alignment vertical="center"/>
    </xf>
    <xf numFmtId="0" fontId="116" fillId="0" borderId="35" xfId="0" applyFont="1" applyBorder="1" applyAlignment="1">
      <alignment vertical="center"/>
    </xf>
    <xf numFmtId="0" fontId="116" fillId="0" borderId="54" xfId="0" applyFont="1" applyBorder="1" applyAlignment="1">
      <alignment vertical="center"/>
    </xf>
    <xf numFmtId="179" fontId="0" fillId="0" borderId="0" xfId="0" applyNumberFormat="1" applyAlignment="1">
      <alignment/>
    </xf>
    <xf numFmtId="0" fontId="142" fillId="5" borderId="0" xfId="0" applyFont="1" applyFill="1" applyAlignment="1">
      <alignment/>
    </xf>
    <xf numFmtId="0" fontId="142" fillId="5" borderId="17" xfId="0" applyFont="1" applyFill="1" applyBorder="1" applyAlignment="1">
      <alignment/>
    </xf>
    <xf numFmtId="6" fontId="142" fillId="5" borderId="17" xfId="0" applyNumberFormat="1" applyFont="1" applyFill="1" applyBorder="1" applyAlignment="1">
      <alignment/>
    </xf>
    <xf numFmtId="0" fontId="142" fillId="5" borderId="17" xfId="0" applyFont="1" applyFill="1" applyBorder="1" applyAlignment="1">
      <alignment horizontal="center" vertical="center"/>
    </xf>
    <xf numFmtId="179" fontId="142" fillId="5" borderId="17" xfId="0" applyNumberFormat="1" applyFont="1" applyFill="1" applyBorder="1" applyAlignment="1">
      <alignment/>
    </xf>
    <xf numFmtId="3" fontId="143" fillId="5" borderId="17" xfId="0" applyNumberFormat="1" applyFont="1" applyFill="1" applyBorder="1" applyAlignment="1">
      <alignment vertical="top" wrapText="1"/>
    </xf>
    <xf numFmtId="0" fontId="144" fillId="5" borderId="17" xfId="0" applyFont="1" applyFill="1" applyBorder="1" applyAlignment="1">
      <alignment horizontal="center" vertical="center"/>
    </xf>
    <xf numFmtId="3" fontId="143" fillId="5" borderId="17" xfId="0" applyNumberFormat="1" applyFont="1" applyFill="1" applyBorder="1" applyAlignment="1">
      <alignment horizontal="left" vertical="top" wrapText="1"/>
    </xf>
    <xf numFmtId="3" fontId="143" fillId="5" borderId="17" xfId="0" applyNumberFormat="1" applyFont="1" applyFill="1" applyBorder="1" applyAlignment="1">
      <alignment/>
    </xf>
    <xf numFmtId="179" fontId="145" fillId="5" borderId="17" xfId="0" applyNumberFormat="1" applyFont="1" applyFill="1" applyBorder="1" applyAlignment="1">
      <alignment/>
    </xf>
    <xf numFmtId="179" fontId="0" fillId="37" borderId="17" xfId="0" applyNumberFormat="1" applyFill="1" applyBorder="1" applyAlignment="1">
      <alignment/>
    </xf>
    <xf numFmtId="3" fontId="146" fillId="5" borderId="0" xfId="0" applyNumberFormat="1" applyFont="1" applyFill="1" applyBorder="1" applyAlignment="1">
      <alignment horizontal="left" vertical="top" wrapText="1"/>
    </xf>
    <xf numFmtId="0" fontId="132" fillId="0" borderId="0" xfId="0" applyFont="1" applyAlignment="1">
      <alignment/>
    </xf>
    <xf numFmtId="49" fontId="132" fillId="0" borderId="0" xfId="0" applyNumberFormat="1" applyFont="1" applyAlignment="1">
      <alignment/>
    </xf>
    <xf numFmtId="0" fontId="124" fillId="0" borderId="0" xfId="0" applyFont="1" applyAlignment="1">
      <alignment/>
    </xf>
    <xf numFmtId="0" fontId="147" fillId="0" borderId="0" xfId="0" applyFont="1" applyAlignment="1">
      <alignment/>
    </xf>
    <xf numFmtId="0" fontId="148" fillId="0" borderId="0" xfId="0" applyFont="1" applyAlignment="1">
      <alignment vertical="center"/>
    </xf>
    <xf numFmtId="49" fontId="149" fillId="0" borderId="17" xfId="0" applyNumberFormat="1" applyFont="1" applyBorder="1" applyAlignment="1">
      <alignment vertical="center"/>
    </xf>
    <xf numFmtId="0" fontId="149" fillId="0" borderId="17" xfId="0" applyFont="1" applyBorder="1" applyAlignment="1">
      <alignment vertical="center"/>
    </xf>
    <xf numFmtId="176" fontId="149" fillId="0" borderId="17" xfId="0" applyNumberFormat="1" applyFont="1" applyBorder="1" applyAlignment="1">
      <alignment vertical="center" wrapText="1"/>
    </xf>
    <xf numFmtId="0" fontId="36" fillId="0" borderId="17" xfId="36" applyFont="1" applyBorder="1" applyAlignment="1" applyProtection="1">
      <alignment horizontal="left" vertical="center" wrapText="1"/>
      <protection/>
    </xf>
    <xf numFmtId="176" fontId="149" fillId="0" borderId="17" xfId="0" applyNumberFormat="1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6" fillId="0" borderId="17" xfId="0" applyNumberFormat="1" applyFont="1" applyBorder="1" applyAlignment="1">
      <alignment horizontal="right" vertical="center"/>
    </xf>
    <xf numFmtId="0" fontId="36" fillId="0" borderId="17" xfId="36" applyFont="1" applyBorder="1" applyAlignment="1" applyProtection="1">
      <alignment vertical="center" wrapText="1"/>
      <protection/>
    </xf>
    <xf numFmtId="176" fontId="149" fillId="0" borderId="17" xfId="0" applyNumberFormat="1" applyFont="1" applyBorder="1" applyAlignment="1">
      <alignment horizontal="right" vertical="center"/>
    </xf>
    <xf numFmtId="176" fontId="150" fillId="0" borderId="17" xfId="36" applyNumberFormat="1" applyFont="1" applyBorder="1" applyAlignment="1" applyProtection="1">
      <alignment vertical="center"/>
      <protection/>
    </xf>
    <xf numFmtId="0" fontId="149" fillId="0" borderId="17" xfId="0" applyFont="1" applyBorder="1" applyAlignment="1">
      <alignment vertical="center" wrapText="1"/>
    </xf>
    <xf numFmtId="0" fontId="130" fillId="0" borderId="17" xfId="0" applyFont="1" applyBorder="1" applyAlignment="1">
      <alignment vertical="center"/>
    </xf>
    <xf numFmtId="0" fontId="149" fillId="0" borderId="0" xfId="0" applyFont="1" applyFill="1" applyBorder="1" applyAlignment="1">
      <alignment/>
    </xf>
    <xf numFmtId="176" fontId="132" fillId="0" borderId="0" xfId="0" applyNumberFormat="1" applyFont="1" applyAlignment="1">
      <alignment/>
    </xf>
    <xf numFmtId="0" fontId="149" fillId="0" borderId="0" xfId="0" applyFont="1" applyAlignment="1">
      <alignment vertical="center"/>
    </xf>
    <xf numFmtId="0" fontId="149" fillId="0" borderId="0" xfId="0" applyFont="1" applyAlignment="1">
      <alignment horizontal="center" vertical="center"/>
    </xf>
    <xf numFmtId="0" fontId="36" fillId="0" borderId="0" xfId="36" applyFont="1" applyBorder="1" applyAlignment="1" applyProtection="1">
      <alignment horizontal="left" vertical="center" wrapText="1"/>
      <protection/>
    </xf>
    <xf numFmtId="0" fontId="124" fillId="0" borderId="0" xfId="0" applyFont="1" applyAlignment="1">
      <alignment vertical="center"/>
    </xf>
    <xf numFmtId="3" fontId="149" fillId="0" borderId="17" xfId="0" applyNumberFormat="1" applyFont="1" applyBorder="1" applyAlignment="1">
      <alignment vertical="center"/>
    </xf>
    <xf numFmtId="49" fontId="149" fillId="0" borderId="0" xfId="0" applyNumberFormat="1" applyFont="1" applyAlignment="1">
      <alignment vertical="center"/>
    </xf>
    <xf numFmtId="176" fontId="149" fillId="0" borderId="0" xfId="0" applyNumberFormat="1" applyFont="1" applyAlignment="1">
      <alignment vertical="center"/>
    </xf>
    <xf numFmtId="0" fontId="111" fillId="33" borderId="17" xfId="0" applyFont="1" applyFill="1" applyBorder="1" applyAlignment="1">
      <alignment horizontal="center" vertical="center"/>
    </xf>
    <xf numFmtId="0" fontId="114" fillId="0" borderId="17" xfId="36" applyFont="1" applyBorder="1" applyAlignment="1" applyProtection="1">
      <alignment horizontal="center" vertical="center" wrapText="1"/>
      <protection/>
    </xf>
    <xf numFmtId="0" fontId="16" fillId="0" borderId="17" xfId="36" applyFont="1" applyBorder="1" applyAlignment="1" applyProtection="1">
      <alignment horizontal="center" vertical="center" wrapText="1"/>
      <protection/>
    </xf>
    <xf numFmtId="3" fontId="116" fillId="0" borderId="17" xfId="0" applyNumberFormat="1" applyFont="1" applyBorder="1" applyAlignment="1">
      <alignment horizontal="left" vertical="top" wrapText="1"/>
    </xf>
    <xf numFmtId="0" fontId="31" fillId="0" borderId="17" xfId="36" applyFont="1" applyBorder="1" applyAlignment="1" applyProtection="1">
      <alignment horizontal="left" vertical="center" wrapText="1"/>
      <protection/>
    </xf>
    <xf numFmtId="3" fontId="116" fillId="0" borderId="28" xfId="0" applyNumberFormat="1" applyFont="1" applyBorder="1" applyAlignment="1">
      <alignment horizontal="center"/>
    </xf>
    <xf numFmtId="0" fontId="151" fillId="12" borderId="17" xfId="0" applyFont="1" applyFill="1" applyBorder="1" applyAlignment="1">
      <alignment horizontal="center" vertical="center"/>
    </xf>
    <xf numFmtId="0" fontId="152" fillId="0" borderId="31" xfId="36" applyFont="1" applyBorder="1" applyAlignment="1" applyProtection="1">
      <alignment horizontal="center"/>
      <protection/>
    </xf>
    <xf numFmtId="0" fontId="152" fillId="0" borderId="25" xfId="36" applyFont="1" applyBorder="1" applyAlignment="1" applyProtection="1">
      <alignment horizontal="center"/>
      <protection/>
    </xf>
    <xf numFmtId="0" fontId="116" fillId="0" borderId="17" xfId="0" applyFont="1" applyBorder="1" applyAlignment="1">
      <alignment horizontal="left" vertical="center" wrapText="1" indent="1"/>
    </xf>
    <xf numFmtId="0" fontId="153" fillId="0" borderId="0" xfId="0" applyFont="1" applyBorder="1" applyAlignment="1">
      <alignment horizontal="center"/>
    </xf>
    <xf numFmtId="0" fontId="151" fillId="12" borderId="17" xfId="0" applyFont="1" applyFill="1" applyBorder="1" applyAlignment="1">
      <alignment horizontal="justify" vertical="center"/>
    </xf>
    <xf numFmtId="0" fontId="154" fillId="12" borderId="17" xfId="0" applyFont="1" applyFill="1" applyBorder="1" applyAlignment="1">
      <alignment horizontal="center"/>
    </xf>
    <xf numFmtId="0" fontId="116" fillId="0" borderId="17" xfId="0" applyFont="1" applyBorder="1" applyAlignment="1">
      <alignment vertical="center" wrapText="1"/>
    </xf>
    <xf numFmtId="0" fontId="111" fillId="0" borderId="0" xfId="0" applyFont="1" applyBorder="1" applyAlignment="1">
      <alignment horizontal="center"/>
    </xf>
    <xf numFmtId="0" fontId="116" fillId="33" borderId="17" xfId="0" applyFont="1" applyFill="1" applyBorder="1" applyAlignment="1">
      <alignment horizontal="center" vertical="center"/>
    </xf>
    <xf numFmtId="0" fontId="116" fillId="0" borderId="17" xfId="0" applyFont="1" applyBorder="1" applyAlignment="1">
      <alignment horizontal="left" vertical="center" indent="1"/>
    </xf>
    <xf numFmtId="0" fontId="116" fillId="0" borderId="17" xfId="0" applyFont="1" applyBorder="1" applyAlignment="1">
      <alignment vertical="center"/>
    </xf>
    <xf numFmtId="0" fontId="151" fillId="12" borderId="17" xfId="0" applyFont="1" applyFill="1" applyBorder="1" applyAlignment="1">
      <alignment horizontal="center"/>
    </xf>
    <xf numFmtId="0" fontId="155" fillId="37" borderId="0" xfId="0" applyFont="1" applyFill="1" applyBorder="1" applyAlignment="1">
      <alignment horizontal="center" vertical="justify"/>
    </xf>
    <xf numFmtId="0" fontId="155" fillId="37" borderId="0" xfId="0" applyFont="1" applyFill="1" applyBorder="1" applyAlignment="1">
      <alignment horizontal="center"/>
    </xf>
    <xf numFmtId="0" fontId="123" fillId="37" borderId="36" xfId="0" applyFont="1" applyFill="1" applyBorder="1" applyAlignment="1">
      <alignment horizontal="center"/>
    </xf>
    <xf numFmtId="0" fontId="123" fillId="37" borderId="76" xfId="0" applyFont="1" applyFill="1" applyBorder="1" applyAlignment="1">
      <alignment horizontal="center"/>
    </xf>
    <xf numFmtId="0" fontId="123" fillId="37" borderId="77" xfId="0" applyFont="1" applyFill="1" applyBorder="1" applyAlignment="1">
      <alignment horizontal="center"/>
    </xf>
    <xf numFmtId="0" fontId="111" fillId="37" borderId="78" xfId="0" applyFont="1" applyFill="1" applyBorder="1" applyAlignment="1">
      <alignment horizontal="center"/>
    </xf>
    <xf numFmtId="0" fontId="111" fillId="37" borderId="0" xfId="0" applyFont="1" applyFill="1" applyBorder="1" applyAlignment="1">
      <alignment horizontal="center"/>
    </xf>
    <xf numFmtId="49" fontId="156" fillId="0" borderId="17" xfId="0" applyNumberFormat="1" applyFont="1" applyBorder="1" applyAlignment="1">
      <alignment horizontal="center"/>
    </xf>
    <xf numFmtId="0" fontId="157" fillId="0" borderId="17" xfId="0" applyFont="1" applyBorder="1" applyAlignment="1">
      <alignment horizontal="center" vertical="center"/>
    </xf>
    <xf numFmtId="0" fontId="158" fillId="0" borderId="17" xfId="0" applyFont="1" applyBorder="1" applyAlignment="1">
      <alignment horizontal="center" vertical="center"/>
    </xf>
    <xf numFmtId="0" fontId="149" fillId="0" borderId="17" xfId="0" applyFont="1" applyBorder="1" applyAlignment="1">
      <alignment horizontal="center" vertical="center"/>
    </xf>
    <xf numFmtId="0" fontId="134" fillId="34" borderId="79" xfId="0" applyFont="1" applyFill="1" applyBorder="1" applyAlignment="1">
      <alignment horizontal="center" vertical="center" wrapText="1"/>
    </xf>
    <xf numFmtId="0" fontId="134" fillId="34" borderId="80" xfId="0" applyFont="1" applyFill="1" applyBorder="1" applyAlignment="1">
      <alignment horizontal="center" vertical="center" wrapText="1"/>
    </xf>
    <xf numFmtId="0" fontId="134" fillId="34" borderId="81" xfId="0" applyFont="1" applyFill="1" applyBorder="1" applyAlignment="1">
      <alignment horizontal="center" vertical="center" wrapText="1"/>
    </xf>
    <xf numFmtId="0" fontId="155" fillId="2" borderId="0" xfId="0" applyFont="1" applyFill="1" applyBorder="1" applyAlignment="1">
      <alignment horizontal="center" vertical="justify"/>
    </xf>
    <xf numFmtId="179" fontId="159" fillId="37" borderId="17" xfId="0" applyNumberFormat="1" applyFont="1" applyFill="1" applyBorder="1" applyAlignment="1">
      <alignment horizontal="center" vertical="center" wrapText="1"/>
    </xf>
    <xf numFmtId="0" fontId="154" fillId="12" borderId="17" xfId="0" applyFont="1" applyFill="1" applyBorder="1" applyAlignment="1">
      <alignment horizontal="justify" vertical="center"/>
    </xf>
    <xf numFmtId="0" fontId="140" fillId="0" borderId="37" xfId="0" applyFont="1" applyBorder="1" applyAlignment="1">
      <alignment horizontal="center" vertical="center"/>
    </xf>
    <xf numFmtId="0" fontId="111" fillId="0" borderId="31" xfId="0" applyFont="1" applyBorder="1" applyAlignment="1">
      <alignment horizontal="left"/>
    </xf>
    <xf numFmtId="0" fontId="111" fillId="0" borderId="82" xfId="0" applyFont="1" applyBorder="1" applyAlignment="1">
      <alignment horizontal="left"/>
    </xf>
    <xf numFmtId="0" fontId="111" fillId="0" borderId="25" xfId="0" applyFont="1" applyBorder="1" applyAlignment="1">
      <alignment horizontal="left"/>
    </xf>
    <xf numFmtId="0" fontId="111" fillId="0" borderId="83" xfId="0" applyFont="1" applyBorder="1" applyAlignment="1">
      <alignment horizontal="left"/>
    </xf>
    <xf numFmtId="0" fontId="111" fillId="0" borderId="84" xfId="0" applyFont="1" applyBorder="1" applyAlignment="1">
      <alignment horizontal="left"/>
    </xf>
    <xf numFmtId="0" fontId="111" fillId="0" borderId="26" xfId="0" applyFont="1" applyBorder="1" applyAlignment="1">
      <alignment horizontal="left"/>
    </xf>
    <xf numFmtId="0" fontId="153" fillId="0" borderId="85" xfId="0" applyFont="1" applyBorder="1" applyAlignment="1">
      <alignment horizontal="center"/>
    </xf>
    <xf numFmtId="0" fontId="111" fillId="0" borderId="86" xfId="0" applyFont="1" applyBorder="1" applyAlignment="1">
      <alignment horizontal="center"/>
    </xf>
    <xf numFmtId="0" fontId="111" fillId="33" borderId="87" xfId="0" applyFont="1" applyFill="1" applyBorder="1" applyAlignment="1">
      <alignment horizontal="center"/>
    </xf>
    <xf numFmtId="0" fontId="111" fillId="33" borderId="76" xfId="0" applyFont="1" applyFill="1" applyBorder="1" applyAlignment="1">
      <alignment horizontal="center"/>
    </xf>
    <xf numFmtId="0" fontId="111" fillId="33" borderId="88" xfId="0" applyFont="1" applyFill="1" applyBorder="1" applyAlignment="1">
      <alignment horizontal="center"/>
    </xf>
    <xf numFmtId="0" fontId="111" fillId="0" borderId="89" xfId="0" applyFont="1" applyBorder="1" applyAlignment="1">
      <alignment horizontal="left"/>
    </xf>
    <xf numFmtId="0" fontId="111" fillId="0" borderId="90" xfId="0" applyFont="1" applyBorder="1" applyAlignment="1">
      <alignment horizontal="left"/>
    </xf>
    <xf numFmtId="0" fontId="111" fillId="0" borderId="24" xfId="0" applyFont="1" applyBorder="1" applyAlignment="1">
      <alignment horizontal="left"/>
    </xf>
    <xf numFmtId="0" fontId="160" fillId="37" borderId="39" xfId="0" applyFont="1" applyFill="1" applyBorder="1" applyAlignment="1">
      <alignment horizontal="center"/>
    </xf>
    <xf numFmtId="0" fontId="160" fillId="37" borderId="91" xfId="0" applyFont="1" applyFill="1" applyBorder="1" applyAlignment="1">
      <alignment horizontal="center"/>
    </xf>
    <xf numFmtId="0" fontId="126" fillId="37" borderId="39" xfId="0" applyFont="1" applyFill="1" applyBorder="1" applyAlignment="1">
      <alignment horizontal="justify" vertical="center"/>
    </xf>
    <xf numFmtId="0" fontId="126" fillId="37" borderId="92" xfId="0" applyFont="1" applyFill="1" applyBorder="1" applyAlignment="1">
      <alignment horizontal="justify" vertical="center"/>
    </xf>
    <xf numFmtId="0" fontId="161" fillId="37" borderId="23" xfId="0" applyFont="1" applyFill="1" applyBorder="1" applyAlignment="1">
      <alignment horizontal="center" wrapText="1"/>
    </xf>
    <xf numFmtId="0" fontId="161" fillId="37" borderId="93" xfId="0" applyFont="1" applyFill="1" applyBorder="1" applyAlignment="1">
      <alignment horizontal="center" wrapText="1"/>
    </xf>
    <xf numFmtId="0" fontId="126" fillId="37" borderId="23" xfId="0" applyFont="1" applyFill="1" applyBorder="1" applyAlignment="1">
      <alignment horizontal="center" vertical="center"/>
    </xf>
    <xf numFmtId="0" fontId="126" fillId="37" borderId="93" xfId="0" applyFont="1" applyFill="1" applyBorder="1" applyAlignment="1">
      <alignment horizontal="center" vertical="center"/>
    </xf>
    <xf numFmtId="0" fontId="126" fillId="37" borderId="0" xfId="0" applyFont="1" applyFill="1" applyBorder="1" applyAlignment="1">
      <alignment horizontal="center" vertical="center"/>
    </xf>
    <xf numFmtId="0" fontId="126" fillId="37" borderId="86" xfId="0" applyFont="1" applyFill="1" applyBorder="1" applyAlignment="1">
      <alignment horizontal="center" vertical="center"/>
    </xf>
    <xf numFmtId="0" fontId="126" fillId="37" borderId="39" xfId="0" applyFont="1" applyFill="1" applyBorder="1" applyAlignment="1">
      <alignment horizontal="justify" vertical="center" wrapText="1"/>
    </xf>
    <xf numFmtId="0" fontId="126" fillId="37" borderId="92" xfId="0" applyFont="1" applyFill="1" applyBorder="1" applyAlignment="1">
      <alignment horizontal="justify" vertical="center" wrapText="1"/>
    </xf>
    <xf numFmtId="0" fontId="115" fillId="0" borderId="25" xfId="0" applyFont="1" applyBorder="1" applyAlignment="1">
      <alignment horizontal="left" vertical="center"/>
    </xf>
    <xf numFmtId="0" fontId="115" fillId="0" borderId="17" xfId="0" applyFont="1" applyBorder="1" applyAlignment="1">
      <alignment horizontal="left" vertical="center"/>
    </xf>
    <xf numFmtId="0" fontId="115" fillId="0" borderId="31" xfId="0" applyFont="1" applyBorder="1" applyAlignment="1">
      <alignment horizontal="left" vertical="center"/>
    </xf>
    <xf numFmtId="0" fontId="115" fillId="0" borderId="25" xfId="0" applyFont="1" applyBorder="1" applyAlignment="1">
      <alignment horizontal="left" vertical="center" wrapText="1"/>
    </xf>
    <xf numFmtId="0" fontId="115" fillId="0" borderId="17" xfId="0" applyFont="1" applyBorder="1" applyAlignment="1">
      <alignment horizontal="left" vertical="center" wrapText="1"/>
    </xf>
    <xf numFmtId="0" fontId="115" fillId="0" borderId="31" xfId="0" applyFont="1" applyBorder="1" applyAlignment="1">
      <alignment horizontal="left" vertical="center" wrapText="1"/>
    </xf>
    <xf numFmtId="0" fontId="115" fillId="0" borderId="35" xfId="0" applyFont="1" applyBorder="1" applyAlignment="1">
      <alignment horizontal="left" vertical="center" wrapText="1"/>
    </xf>
    <xf numFmtId="0" fontId="123" fillId="0" borderId="0" xfId="0" applyFont="1" applyBorder="1" applyAlignment="1">
      <alignment horizontal="center" vertical="center"/>
    </xf>
    <xf numFmtId="0" fontId="123" fillId="0" borderId="85" xfId="0" applyFont="1" applyBorder="1" applyAlignment="1">
      <alignment horizontal="center" vertical="center"/>
    </xf>
    <xf numFmtId="0" fontId="132" fillId="2" borderId="31" xfId="0" applyFont="1" applyFill="1" applyBorder="1" applyAlignment="1">
      <alignment horizontal="center"/>
    </xf>
    <xf numFmtId="0" fontId="132" fillId="2" borderId="82" xfId="0" applyFont="1" applyFill="1" applyBorder="1" applyAlignment="1">
      <alignment horizontal="center"/>
    </xf>
    <xf numFmtId="0" fontId="132" fillId="2" borderId="25" xfId="0" applyFont="1" applyFill="1" applyBorder="1" applyAlignment="1">
      <alignment horizontal="center"/>
    </xf>
    <xf numFmtId="0" fontId="162" fillId="2" borderId="31" xfId="0" applyFont="1" applyFill="1" applyBorder="1" applyAlignment="1">
      <alignment horizontal="center" vertical="justify"/>
    </xf>
    <xf numFmtId="0" fontId="162" fillId="2" borderId="82" xfId="0" applyFont="1" applyFill="1" applyBorder="1" applyAlignment="1">
      <alignment horizontal="center" vertical="justify"/>
    </xf>
    <xf numFmtId="0" fontId="162" fillId="2" borderId="25" xfId="0" applyFont="1" applyFill="1" applyBorder="1" applyAlignment="1">
      <alignment horizontal="center" vertical="justify"/>
    </xf>
    <xf numFmtId="0" fontId="155" fillId="2" borderId="94" xfId="0" applyFont="1" applyFill="1" applyBorder="1" applyAlignment="1">
      <alignment horizontal="center" vertical="justify"/>
    </xf>
    <xf numFmtId="0" fontId="6" fillId="35" borderId="0" xfId="0" applyFont="1" applyFill="1" applyBorder="1" applyAlignment="1">
      <alignment horizontal="center" vertical="justify"/>
    </xf>
    <xf numFmtId="0" fontId="7" fillId="35" borderId="95" xfId="0" applyFont="1" applyFill="1" applyBorder="1" applyAlignment="1">
      <alignment horizontal="center" vertical="justify"/>
    </xf>
    <xf numFmtId="0" fontId="7" fillId="35" borderId="96" xfId="0" applyFont="1" applyFill="1" applyBorder="1" applyAlignment="1">
      <alignment horizontal="center" vertical="justify"/>
    </xf>
    <xf numFmtId="0" fontId="7" fillId="35" borderId="40" xfId="0" applyFont="1" applyFill="1" applyBorder="1" applyAlignment="1">
      <alignment horizontal="center" vertical="justify"/>
    </xf>
    <xf numFmtId="0" fontId="8" fillId="35" borderId="31" xfId="0" applyFont="1" applyFill="1" applyBorder="1" applyAlignment="1">
      <alignment horizontal="center"/>
    </xf>
    <xf numFmtId="0" fontId="8" fillId="35" borderId="82" xfId="0" applyFont="1" applyFill="1" applyBorder="1" applyAlignment="1">
      <alignment horizontal="center"/>
    </xf>
    <xf numFmtId="0" fontId="8" fillId="35" borderId="25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6" borderId="97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2" fillId="36" borderId="98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4" fillId="0" borderId="76" xfId="0" applyFont="1" applyBorder="1" applyAlignment="1">
      <alignment horizontal="center"/>
    </xf>
    <xf numFmtId="0" fontId="23" fillId="0" borderId="35" xfId="0" applyFont="1" applyBorder="1" applyAlignment="1">
      <alignment horizontal="left" vertical="center"/>
    </xf>
    <xf numFmtId="0" fontId="4" fillId="0" borderId="37" xfId="0" applyFont="1" applyBorder="1" applyAlignment="1">
      <alignment horizontal="left"/>
    </xf>
    <xf numFmtId="0" fontId="111" fillId="33" borderId="97" xfId="0" applyFont="1" applyFill="1" applyBorder="1" applyAlignment="1">
      <alignment horizontal="center"/>
    </xf>
    <xf numFmtId="0" fontId="111" fillId="33" borderId="23" xfId="0" applyFont="1" applyFill="1" applyBorder="1" applyAlignment="1">
      <alignment horizontal="center"/>
    </xf>
    <xf numFmtId="0" fontId="111" fillId="33" borderId="98" xfId="0" applyFont="1" applyFill="1" applyBorder="1" applyAlignment="1">
      <alignment horizontal="center"/>
    </xf>
    <xf numFmtId="0" fontId="111" fillId="0" borderId="17" xfId="0" applyFont="1" applyBorder="1" applyAlignment="1">
      <alignment horizontal="left" indent="1"/>
    </xf>
    <xf numFmtId="0" fontId="111" fillId="0" borderId="20" xfId="0" applyFont="1" applyBorder="1" applyAlignment="1">
      <alignment horizontal="left" indent="1"/>
    </xf>
    <xf numFmtId="0" fontId="160" fillId="37" borderId="99" xfId="0" applyFont="1" applyFill="1" applyBorder="1" applyAlignment="1">
      <alignment horizontal="center"/>
    </xf>
    <xf numFmtId="0" fontId="155" fillId="2" borderId="95" xfId="0" applyFont="1" applyFill="1" applyBorder="1" applyAlignment="1">
      <alignment horizontal="center" vertical="justify"/>
    </xf>
    <xf numFmtId="0" fontId="155" fillId="2" borderId="96" xfId="0" applyFont="1" applyFill="1" applyBorder="1" applyAlignment="1">
      <alignment horizontal="center" vertical="justify"/>
    </xf>
    <xf numFmtId="0" fontId="155" fillId="2" borderId="40" xfId="0" applyFont="1" applyFill="1" applyBorder="1" applyAlignment="1">
      <alignment horizontal="center" vertical="justify"/>
    </xf>
    <xf numFmtId="0" fontId="111" fillId="0" borderId="14" xfId="0" applyFont="1" applyBorder="1" applyAlignment="1">
      <alignment horizontal="left" indent="1"/>
    </xf>
    <xf numFmtId="0" fontId="126" fillId="37" borderId="99" xfId="0" applyFont="1" applyFill="1" applyBorder="1" applyAlignment="1">
      <alignment horizontal="justify" vertical="center" wrapText="1"/>
    </xf>
    <xf numFmtId="0" fontId="155" fillId="2" borderId="31" xfId="0" applyFont="1" applyFill="1" applyBorder="1" applyAlignment="1">
      <alignment horizontal="center"/>
    </xf>
    <xf numFmtId="0" fontId="155" fillId="2" borderId="82" xfId="0" applyFont="1" applyFill="1" applyBorder="1" applyAlignment="1">
      <alignment horizontal="center"/>
    </xf>
    <xf numFmtId="0" fontId="155" fillId="2" borderId="25" xfId="0" applyFont="1" applyFill="1" applyBorder="1" applyAlignment="1">
      <alignment horizontal="center"/>
    </xf>
    <xf numFmtId="0" fontId="163" fillId="2" borderId="31" xfId="0" applyFont="1" applyFill="1" applyBorder="1" applyAlignment="1">
      <alignment horizontal="center"/>
    </xf>
    <xf numFmtId="0" fontId="163" fillId="2" borderId="82" xfId="0" applyFont="1" applyFill="1" applyBorder="1" applyAlignment="1">
      <alignment horizontal="center"/>
    </xf>
    <xf numFmtId="0" fontId="163" fillId="2" borderId="25" xfId="0" applyFont="1" applyFill="1" applyBorder="1" applyAlignment="1">
      <alignment horizontal="center"/>
    </xf>
    <xf numFmtId="0" fontId="126" fillId="37" borderId="99" xfId="0" applyFont="1" applyFill="1" applyBorder="1" applyAlignment="1">
      <alignment horizontal="justify" vertical="center"/>
    </xf>
    <xf numFmtId="0" fontId="126" fillId="37" borderId="85" xfId="0" applyFont="1" applyFill="1" applyBorder="1" applyAlignment="1">
      <alignment horizontal="center" vertical="center"/>
    </xf>
    <xf numFmtId="0" fontId="126" fillId="37" borderId="100" xfId="0" applyFont="1" applyFill="1" applyBorder="1" applyAlignment="1">
      <alignment horizontal="center" vertical="center"/>
    </xf>
    <xf numFmtId="0" fontId="155" fillId="8" borderId="0" xfId="0" applyFont="1" applyFill="1" applyBorder="1" applyAlignment="1">
      <alignment horizontal="center" vertical="justify"/>
    </xf>
    <xf numFmtId="0" fontId="6" fillId="8" borderId="0" xfId="0" applyFont="1" applyFill="1" applyBorder="1" applyAlignment="1">
      <alignment horizontal="center" vertical="justify"/>
    </xf>
    <xf numFmtId="0" fontId="7" fillId="8" borderId="95" xfId="0" applyFont="1" applyFill="1" applyBorder="1" applyAlignment="1">
      <alignment horizontal="center" vertical="justify"/>
    </xf>
    <xf numFmtId="0" fontId="7" fillId="8" borderId="96" xfId="0" applyFont="1" applyFill="1" applyBorder="1" applyAlignment="1">
      <alignment horizontal="center" vertical="justify"/>
    </xf>
    <xf numFmtId="0" fontId="7" fillId="8" borderId="40" xfId="0" applyFont="1" applyFill="1" applyBorder="1" applyAlignment="1">
      <alignment horizontal="center" vertical="justify"/>
    </xf>
    <xf numFmtId="0" fontId="8" fillId="8" borderId="31" xfId="0" applyFont="1" applyFill="1" applyBorder="1" applyAlignment="1">
      <alignment horizontal="center"/>
    </xf>
    <xf numFmtId="0" fontId="8" fillId="8" borderId="82" xfId="0" applyFont="1" applyFill="1" applyBorder="1" applyAlignment="1">
      <alignment horizontal="center"/>
    </xf>
    <xf numFmtId="0" fontId="8" fillId="8" borderId="25" xfId="0" applyFont="1" applyFill="1" applyBorder="1" applyAlignment="1">
      <alignment horizontal="center"/>
    </xf>
    <xf numFmtId="0" fontId="26" fillId="0" borderId="17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26" fillId="0" borderId="20" xfId="0" applyFont="1" applyBorder="1" applyAlignment="1">
      <alignment horizontal="left"/>
    </xf>
    <xf numFmtId="0" fontId="25" fillId="0" borderId="20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14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162" fillId="2" borderId="95" xfId="0" applyFont="1" applyFill="1" applyBorder="1" applyAlignment="1">
      <alignment horizontal="center" vertical="justify"/>
    </xf>
    <xf numFmtId="0" fontId="162" fillId="2" borderId="96" xfId="0" applyFont="1" applyFill="1" applyBorder="1" applyAlignment="1">
      <alignment horizontal="center" vertical="justify"/>
    </xf>
    <xf numFmtId="0" fontId="162" fillId="2" borderId="40" xfId="0" applyFont="1" applyFill="1" applyBorder="1" applyAlignment="1">
      <alignment horizontal="center" vertical="justify"/>
    </xf>
    <xf numFmtId="0" fontId="111" fillId="0" borderId="17" xfId="0" applyFont="1" applyBorder="1" applyAlignment="1">
      <alignment horizontal="center"/>
    </xf>
    <xf numFmtId="0" fontId="111" fillId="0" borderId="20" xfId="0" applyFont="1" applyBorder="1" applyAlignment="1">
      <alignment horizontal="center"/>
    </xf>
    <xf numFmtId="0" fontId="111" fillId="0" borderId="14" xfId="0" applyFont="1" applyBorder="1" applyAlignment="1">
      <alignment horizontal="center"/>
    </xf>
    <xf numFmtId="0" fontId="116" fillId="0" borderId="14" xfId="0" applyFont="1" applyBorder="1" applyAlignment="1">
      <alignment horizontal="center" vertical="center"/>
    </xf>
    <xf numFmtId="0" fontId="116" fillId="0" borderId="17" xfId="0" applyFont="1" applyBorder="1" applyAlignment="1">
      <alignment horizontal="center" vertical="center"/>
    </xf>
    <xf numFmtId="0" fontId="140" fillId="0" borderId="76" xfId="0" applyFont="1" applyBorder="1" applyAlignment="1">
      <alignment horizontal="center"/>
    </xf>
    <xf numFmtId="0" fontId="140" fillId="0" borderId="37" xfId="0" applyFont="1" applyBorder="1" applyAlignment="1">
      <alignment horizontal="center"/>
    </xf>
    <xf numFmtId="0" fontId="116" fillId="0" borderId="35" xfId="0" applyFont="1" applyBorder="1" applyAlignment="1">
      <alignment horizontal="center" vertical="center"/>
    </xf>
    <xf numFmtId="0" fontId="149" fillId="0" borderId="89" xfId="0" applyFont="1" applyBorder="1" applyAlignment="1">
      <alignment horizontal="center"/>
    </xf>
    <xf numFmtId="0" fontId="149" fillId="0" borderId="90" xfId="0" applyFont="1" applyBorder="1" applyAlignment="1">
      <alignment horizontal="center"/>
    </xf>
    <xf numFmtId="0" fontId="149" fillId="0" borderId="24" xfId="0" applyFont="1" applyBorder="1" applyAlignment="1">
      <alignment horizontal="center"/>
    </xf>
    <xf numFmtId="0" fontId="116" fillId="0" borderId="89" xfId="0" applyFont="1" applyBorder="1" applyAlignment="1">
      <alignment horizontal="left" indent="1"/>
    </xf>
    <xf numFmtId="0" fontId="116" fillId="0" borderId="90" xfId="0" applyFont="1" applyBorder="1" applyAlignment="1">
      <alignment horizontal="left" indent="1"/>
    </xf>
    <xf numFmtId="0" fontId="116" fillId="0" borderId="24" xfId="0" applyFont="1" applyBorder="1" applyAlignment="1">
      <alignment horizontal="left" indent="1"/>
    </xf>
    <xf numFmtId="0" fontId="149" fillId="0" borderId="31" xfId="0" applyFont="1" applyBorder="1" applyAlignment="1">
      <alignment horizontal="center"/>
    </xf>
    <xf numFmtId="0" fontId="149" fillId="0" borderId="82" xfId="0" applyFont="1" applyBorder="1" applyAlignment="1">
      <alignment horizontal="center"/>
    </xf>
    <xf numFmtId="0" fontId="149" fillId="0" borderId="25" xfId="0" applyFont="1" applyBorder="1" applyAlignment="1">
      <alignment horizontal="center"/>
    </xf>
    <xf numFmtId="0" fontId="116" fillId="0" borderId="31" xfId="0" applyFont="1" applyBorder="1" applyAlignment="1">
      <alignment horizontal="left" indent="1"/>
    </xf>
    <xf numFmtId="0" fontId="116" fillId="0" borderId="82" xfId="0" applyFont="1" applyBorder="1" applyAlignment="1">
      <alignment horizontal="left" indent="1"/>
    </xf>
    <xf numFmtId="0" fontId="116" fillId="0" borderId="25" xfId="0" applyFont="1" applyBorder="1" applyAlignment="1">
      <alignment horizontal="left" indent="1"/>
    </xf>
    <xf numFmtId="0" fontId="94" fillId="0" borderId="31" xfId="0" applyFont="1" applyBorder="1" applyAlignment="1">
      <alignment horizontal="center"/>
    </xf>
    <xf numFmtId="0" fontId="94" fillId="0" borderId="82" xfId="0" applyFont="1" applyBorder="1" applyAlignment="1">
      <alignment horizontal="center"/>
    </xf>
    <xf numFmtId="0" fontId="94" fillId="0" borderId="25" xfId="0" applyFont="1" applyBorder="1" applyAlignment="1">
      <alignment horizontal="center"/>
    </xf>
    <xf numFmtId="0" fontId="0" fillId="0" borderId="31" xfId="0" applyBorder="1" applyAlignment="1">
      <alignment horizontal="left" indent="1"/>
    </xf>
    <xf numFmtId="0" fontId="0" fillId="0" borderId="82" xfId="0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149" fillId="0" borderId="83" xfId="0" applyFont="1" applyBorder="1" applyAlignment="1">
      <alignment horizontal="center"/>
    </xf>
    <xf numFmtId="0" fontId="149" fillId="0" borderId="84" xfId="0" applyFont="1" applyBorder="1" applyAlignment="1">
      <alignment horizontal="center"/>
    </xf>
    <xf numFmtId="0" fontId="149" fillId="0" borderId="26" xfId="0" applyFont="1" applyBorder="1" applyAlignment="1">
      <alignment horizontal="center"/>
    </xf>
    <xf numFmtId="0" fontId="116" fillId="0" borderId="83" xfId="0" applyFont="1" applyBorder="1" applyAlignment="1">
      <alignment horizontal="left" indent="1"/>
    </xf>
    <xf numFmtId="0" fontId="116" fillId="0" borderId="84" xfId="0" applyFont="1" applyBorder="1" applyAlignment="1">
      <alignment horizontal="left" indent="1"/>
    </xf>
    <xf numFmtId="0" fontId="116" fillId="0" borderId="26" xfId="0" applyFont="1" applyBorder="1" applyAlignment="1">
      <alignment horizontal="left" indent="1"/>
    </xf>
    <xf numFmtId="0" fontId="140" fillId="0" borderId="82" xfId="0" applyFont="1" applyBorder="1" applyAlignment="1">
      <alignment horizontal="center"/>
    </xf>
    <xf numFmtId="0" fontId="140" fillId="0" borderId="25" xfId="0" applyFont="1" applyBorder="1" applyAlignment="1">
      <alignment horizontal="center"/>
    </xf>
    <xf numFmtId="0" fontId="140" fillId="0" borderId="31" xfId="0" applyFont="1" applyBorder="1" applyAlignment="1">
      <alignment horizontal="center"/>
    </xf>
    <xf numFmtId="0" fontId="164" fillId="0" borderId="17" xfId="0" applyFont="1" applyBorder="1" applyAlignment="1">
      <alignment horizontal="left" vertical="top" wrapText="1" indent="1"/>
    </xf>
    <xf numFmtId="0" fontId="111" fillId="0" borderId="17" xfId="0" applyFont="1" applyBorder="1" applyAlignment="1">
      <alignment horizontal="left" vertical="center"/>
    </xf>
    <xf numFmtId="0" fontId="164" fillId="0" borderId="17" xfId="0" applyFont="1" applyBorder="1" applyAlignment="1">
      <alignment horizontal="left" vertical="center" wrapText="1"/>
    </xf>
    <xf numFmtId="0" fontId="115" fillId="0" borderId="31" xfId="0" applyFont="1" applyBorder="1" applyAlignment="1">
      <alignment horizontal="left" vertical="center" wrapText="1" indent="1"/>
    </xf>
    <xf numFmtId="0" fontId="115" fillId="0" borderId="82" xfId="0" applyFont="1" applyBorder="1" applyAlignment="1">
      <alignment horizontal="left" vertical="center" wrapText="1" indent="1"/>
    </xf>
    <xf numFmtId="0" fontId="115" fillId="0" borderId="25" xfId="0" applyFont="1" applyBorder="1" applyAlignment="1">
      <alignment horizontal="left" vertical="center" wrapText="1" indent="1"/>
    </xf>
    <xf numFmtId="0" fontId="124" fillId="0" borderId="17" xfId="0" applyFont="1" applyBorder="1" applyAlignment="1">
      <alignment horizontal="left" vertical="center" indent="1"/>
    </xf>
    <xf numFmtId="0" fontId="140" fillId="0" borderId="101" xfId="0" applyFont="1" applyBorder="1" applyAlignment="1">
      <alignment horizontal="center"/>
    </xf>
    <xf numFmtId="0" fontId="160" fillId="37" borderId="92" xfId="0" applyFont="1" applyFill="1" applyBorder="1" applyAlignment="1">
      <alignment horizontal="center"/>
    </xf>
    <xf numFmtId="0" fontId="112" fillId="0" borderId="14" xfId="0" applyFont="1" applyBorder="1" applyAlignment="1">
      <alignment horizontal="left"/>
    </xf>
    <xf numFmtId="0" fontId="112" fillId="0" borderId="17" xfId="0" applyFont="1" applyBorder="1" applyAlignment="1">
      <alignment horizontal="left"/>
    </xf>
    <xf numFmtId="0" fontId="112" fillId="0" borderId="76" xfId="0" applyFont="1" applyBorder="1" applyAlignment="1">
      <alignment horizontal="center"/>
    </xf>
    <xf numFmtId="0" fontId="112" fillId="0" borderId="37" xfId="0" applyFont="1" applyBorder="1" applyAlignment="1">
      <alignment horizontal="center"/>
    </xf>
    <xf numFmtId="0" fontId="112" fillId="0" borderId="35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ojz.barbirik@gmail.com" TargetMode="External" /><Relationship Id="rId2" Type="http://schemas.openxmlformats.org/officeDocument/2006/relationships/hyperlink" Target="mailto:pavol-korbas@mupb.sk" TargetMode="External" /><Relationship Id="rId3" Type="http://schemas.openxmlformats.org/officeDocument/2006/relationships/hyperlink" Target="mailto:lubos.vidiscak@oz.allianzsp.sk" TargetMode="External" /><Relationship Id="rId4" Type="http://schemas.openxmlformats.org/officeDocument/2006/relationships/hyperlink" Target="mailto:gpreal@gpreal.sk" TargetMode="External" /><Relationship Id="rId5" Type="http://schemas.openxmlformats.org/officeDocument/2006/relationships/hyperlink" Target="mailto:jozef.cingel@colnasprava.sk" TargetMode="External" /><Relationship Id="rId6" Type="http://schemas.openxmlformats.org/officeDocument/2006/relationships/hyperlink" Target="mailto:holuby@kvalmont.sk" TargetMode="External" /><Relationship Id="rId7" Type="http://schemas.openxmlformats.org/officeDocument/2006/relationships/hyperlink" Target="mailto:lehnice@lehnice.sk" TargetMode="External" /><Relationship Id="rId8" Type="http://schemas.openxmlformats.org/officeDocument/2006/relationships/hyperlink" Target="mailto:michal.gajdusek@oz.allianzsp.sk" TargetMode="External" /><Relationship Id="rId9" Type="http://schemas.openxmlformats.org/officeDocument/2006/relationships/hyperlink" Target="mailto:R.slovacek@chello.sk" TargetMode="External" /><Relationship Id="rId10" Type="http://schemas.openxmlformats.org/officeDocument/2006/relationships/hyperlink" Target="mailto:pelechm@batas.sk" TargetMode="External" /><Relationship Id="rId11" Type="http://schemas.openxmlformats.org/officeDocument/2006/relationships/hyperlink" Target="mailto:kikaigorvargovci@gmail.com" TargetMode="External" /><Relationship Id="rId12" Type="http://schemas.openxmlformats.org/officeDocument/2006/relationships/hyperlink" Target="mailto:pastucha.ludovit@centrum.sk" TargetMode="External" /><Relationship Id="rId13" Type="http://schemas.openxmlformats.org/officeDocument/2006/relationships/hyperlink" Target="mailto:michal.gajdusek@oz.allianzsp.sk" TargetMode="External" /><Relationship Id="rId14" Type="http://schemas.openxmlformats.org/officeDocument/2006/relationships/hyperlink" Target="http://www.ozbratislava.sk/" TargetMode="External" /><Relationship Id="rId15" Type="http://schemas.openxmlformats.org/officeDocument/2006/relationships/comments" Target="../comments1.xml" /><Relationship Id="rId16" Type="http://schemas.openxmlformats.org/officeDocument/2006/relationships/vmlDrawing" Target="../drawings/vmlDrawing1.vml" /><Relationship Id="rId1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santi_2@azet.sk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9.vml" /><Relationship Id="rId4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michal.gajdusek@oz.allianzsp.sk" TargetMode="External" /><Relationship Id="rId2" Type="http://schemas.openxmlformats.org/officeDocument/2006/relationships/hyperlink" Target="mailto:michal.gajdusek@oz.allianzsp.sk" TargetMode="External" /><Relationship Id="rId3" Type="http://schemas.openxmlformats.org/officeDocument/2006/relationships/hyperlink" Target="mailto:rudolf.cisarik@oz.allianzsp.sk" TargetMode="External" /><Relationship Id="rId4" Type="http://schemas.openxmlformats.org/officeDocument/2006/relationships/comments" Target="../comments11.xml" /><Relationship Id="rId5" Type="http://schemas.openxmlformats.org/officeDocument/2006/relationships/vmlDrawing" Target="../drawings/vmlDrawing10.vml" /><Relationship Id="rId6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ian.pelech@mail.tcom.sk" TargetMode="External" /><Relationship Id="rId2" Type="http://schemas.openxmlformats.org/officeDocument/2006/relationships/hyperlink" Target="mailto:kikaigorvargovci@gmail.com" TargetMode="External" /><Relationship Id="rId3" Type="http://schemas.openxmlformats.org/officeDocument/2006/relationships/hyperlink" Target="mailto:gpreal@gpreal.sk" TargetMode="External" /><Relationship Id="rId4" Type="http://schemas.openxmlformats.org/officeDocument/2006/relationships/hyperlink" Target="mailto:michal.gajdusek@oz.allianzsp.sk" TargetMode="External" /><Relationship Id="rId5" Type="http://schemas.openxmlformats.org/officeDocument/2006/relationships/hyperlink" Target="mailto:R.slovacek@chello.sk" TargetMode="External" /><Relationship Id="rId6" Type="http://schemas.openxmlformats.org/officeDocument/2006/relationships/hyperlink" Target="mailto:lubos.vidiscak@oz.allianzsp.sk" TargetMode="External" /><Relationship Id="rId7" Type="http://schemas.openxmlformats.org/officeDocument/2006/relationships/hyperlink" Target="mailto:holuby@kvalmont.sk" TargetMode="External" /><Relationship Id="rId8" Type="http://schemas.openxmlformats.org/officeDocument/2006/relationships/hyperlink" Target="mailto:lubos.vidiscak@oz.allianzsp.sk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ozef.cingel@colnasprava.sk" TargetMode="External" /><Relationship Id="rId2" Type="http://schemas.openxmlformats.org/officeDocument/2006/relationships/hyperlink" Target="mailto:holuby@kvalmont.sk" TargetMode="External" /><Relationship Id="rId3" Type="http://schemas.openxmlformats.org/officeDocument/2006/relationships/hyperlink" Target="mailto:lehnice@lehnice.sk" TargetMode="External" /><Relationship Id="rId4" Type="http://schemas.openxmlformats.org/officeDocument/2006/relationships/hyperlink" Target="mailto:michal.gajdusek@oz.allianzsp.sk" TargetMode="External" /><Relationship Id="rId5" Type="http://schemas.openxmlformats.org/officeDocument/2006/relationships/hyperlink" Target="mailto:R.slovacek@chello.sk" TargetMode="External" /><Relationship Id="rId6" Type="http://schemas.openxmlformats.org/officeDocument/2006/relationships/hyperlink" Target="mailto:pelechm@batas.sk" TargetMode="External" /><Relationship Id="rId7" Type="http://schemas.openxmlformats.org/officeDocument/2006/relationships/hyperlink" Target="mailto:kikaigorvargovci@gmail.com" TargetMode="External" /><Relationship Id="rId8" Type="http://schemas.openxmlformats.org/officeDocument/2006/relationships/hyperlink" Target="mailto:pastucha.ludovit@centrum.sk" TargetMode="External" /><Relationship Id="rId9" Type="http://schemas.openxmlformats.org/officeDocument/2006/relationships/hyperlink" Target="http://www.ozbratislava.sk/" TargetMode="External" /><Relationship Id="rId10" Type="http://schemas.openxmlformats.org/officeDocument/2006/relationships/comments" Target="../comments4.xml" /><Relationship Id="rId11" Type="http://schemas.openxmlformats.org/officeDocument/2006/relationships/vmlDrawing" Target="../drawings/vmlDrawing3.vml" /><Relationship Id="rId1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arian.pelech@mail.tcom.sk" TargetMode="External" /><Relationship Id="rId2" Type="http://schemas.openxmlformats.org/officeDocument/2006/relationships/hyperlink" Target="mailto:tornyos@nextra.sk" TargetMode="External" /><Relationship Id="rId3" Type="http://schemas.openxmlformats.org/officeDocument/2006/relationships/comments" Target="../comments6.xml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ikaigorvargovci@gmail.com" TargetMode="External" /><Relationship Id="rId2" Type="http://schemas.openxmlformats.org/officeDocument/2006/relationships/hyperlink" Target="mailto:kikaigorvargovci@gmail.com" TargetMode="External" /><Relationship Id="rId3" Type="http://schemas.openxmlformats.org/officeDocument/2006/relationships/hyperlink" Target="mailto:alojz.barbirik@gmail.com" TargetMode="External" /><Relationship Id="rId4" Type="http://schemas.openxmlformats.org/officeDocument/2006/relationships/hyperlink" Target="mailto:vacok@attorney.sk" TargetMode="External" /><Relationship Id="rId5" Type="http://schemas.openxmlformats.org/officeDocument/2006/relationships/comments" Target="../comments7.xml" /><Relationship Id="rId6" Type="http://schemas.openxmlformats.org/officeDocument/2006/relationships/vmlDrawing" Target="../drawings/vmlDrawing6.vml" /><Relationship Id="rId7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gpreal@gpreal.sk" TargetMode="External" /><Relationship Id="rId2" Type="http://schemas.openxmlformats.org/officeDocument/2006/relationships/hyperlink" Target="mailto:jozef.cingel@colnasprava.sk" TargetMode="External" /><Relationship Id="rId3" Type="http://schemas.openxmlformats.org/officeDocument/2006/relationships/hyperlink" Target="mailto:peter.zernovic@asseco.sk" TargetMode="External" /><Relationship Id="rId4" Type="http://schemas.openxmlformats.org/officeDocument/2006/relationships/comments" Target="../comments8.xml" /><Relationship Id="rId5" Type="http://schemas.openxmlformats.org/officeDocument/2006/relationships/vmlDrawing" Target="../drawings/vmlDrawing7.vml" /><Relationship Id="rId6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viliam.janko@slovnaft.sk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7">
      <selection activeCell="E36" sqref="E36"/>
    </sheetView>
  </sheetViews>
  <sheetFormatPr defaultColWidth="9.140625" defaultRowHeight="15"/>
  <cols>
    <col min="1" max="1" width="3.421875" style="0" customWidth="1"/>
    <col min="2" max="2" width="36.28125" style="0" customWidth="1"/>
    <col min="3" max="3" width="10.00390625" style="0" customWidth="1"/>
    <col min="4" max="4" width="9.28125" style="0" customWidth="1"/>
    <col min="5" max="5" width="9.421875" style="0" customWidth="1"/>
    <col min="7" max="7" width="7.7109375" style="0" customWidth="1"/>
    <col min="8" max="8" width="6.8515625" style="0" customWidth="1"/>
    <col min="9" max="9" width="11.28125" style="0" customWidth="1"/>
    <col min="10" max="10" width="11.57421875" style="0" customWidth="1"/>
    <col min="11" max="11" width="12.00390625" style="0" customWidth="1"/>
    <col min="14" max="14" width="32.8515625" style="0" customWidth="1"/>
  </cols>
  <sheetData>
    <row r="1" spans="1:11" ht="19.5" customHeight="1">
      <c r="A1" s="1"/>
      <c r="B1" s="404" t="s">
        <v>505</v>
      </c>
      <c r="C1" s="404"/>
      <c r="D1" s="404"/>
      <c r="E1" s="404"/>
      <c r="F1" s="404"/>
      <c r="G1" s="404"/>
      <c r="H1" s="404"/>
      <c r="I1" s="404"/>
      <c r="J1" s="241"/>
      <c r="K1" s="241"/>
    </row>
    <row r="2" spans="1:11" ht="20.25">
      <c r="A2" s="1"/>
      <c r="B2" s="404" t="s">
        <v>468</v>
      </c>
      <c r="C2" s="404"/>
      <c r="D2" s="404"/>
      <c r="E2" s="404"/>
      <c r="F2" s="404"/>
      <c r="G2" s="404"/>
      <c r="H2" s="404"/>
      <c r="I2" s="404"/>
      <c r="J2" s="404"/>
      <c r="K2" s="242"/>
    </row>
    <row r="3" spans="1:11" ht="21" thickBot="1">
      <c r="A3" s="1"/>
      <c r="B3" s="405" t="s">
        <v>53</v>
      </c>
      <c r="C3" s="405"/>
      <c r="D3" s="405"/>
      <c r="E3" s="405"/>
      <c r="F3" s="405"/>
      <c r="G3" s="405"/>
      <c r="H3" s="405"/>
      <c r="I3" s="405"/>
      <c r="J3" s="405"/>
      <c r="K3" s="242"/>
    </row>
    <row r="4" spans="1:11" ht="15.75" thickBot="1">
      <c r="A4" s="1"/>
      <c r="B4" s="243" t="s">
        <v>50</v>
      </c>
      <c r="C4" s="406">
        <v>2010</v>
      </c>
      <c r="D4" s="407"/>
      <c r="E4" s="408"/>
      <c r="F4" s="409"/>
      <c r="G4" s="410"/>
      <c r="H4" s="244"/>
      <c r="I4" s="244"/>
      <c r="J4" s="244"/>
      <c r="K4" s="242"/>
    </row>
    <row r="5" spans="1:10" ht="15">
      <c r="A5" s="103"/>
      <c r="B5" s="4"/>
      <c r="C5" s="235" t="s">
        <v>469</v>
      </c>
      <c r="D5" s="235"/>
      <c r="E5" s="235"/>
      <c r="F5" s="235"/>
      <c r="G5" s="235"/>
      <c r="H5" s="235"/>
      <c r="I5" s="4"/>
      <c r="J5" s="4"/>
    </row>
    <row r="6" spans="1:11" ht="15">
      <c r="A6" s="399"/>
      <c r="B6" s="236" t="s">
        <v>35</v>
      </c>
      <c r="C6" s="400" t="s">
        <v>36</v>
      </c>
      <c r="D6" s="400"/>
      <c r="E6" s="400" t="s">
        <v>0</v>
      </c>
      <c r="F6" s="400"/>
      <c r="G6" s="400"/>
      <c r="H6" s="400"/>
      <c r="I6" s="122" t="s">
        <v>37</v>
      </c>
      <c r="J6" s="385" t="s">
        <v>38</v>
      </c>
      <c r="K6" s="385"/>
    </row>
    <row r="7" spans="1:11" ht="15">
      <c r="A7" s="399"/>
      <c r="B7" s="237" t="s">
        <v>520</v>
      </c>
      <c r="C7" s="401" t="s">
        <v>61</v>
      </c>
      <c r="D7" s="401"/>
      <c r="E7" s="402" t="s">
        <v>470</v>
      </c>
      <c r="F7" s="402"/>
      <c r="G7" s="402"/>
      <c r="H7" s="402"/>
      <c r="I7" s="123" t="s">
        <v>471</v>
      </c>
      <c r="J7" s="386" t="s">
        <v>120</v>
      </c>
      <c r="K7" s="386"/>
    </row>
    <row r="8" spans="1:11" ht="15">
      <c r="A8" s="399"/>
      <c r="B8" s="237" t="s">
        <v>521</v>
      </c>
      <c r="C8" s="394" t="s">
        <v>472</v>
      </c>
      <c r="D8" s="394"/>
      <c r="E8" s="398" t="s">
        <v>473</v>
      </c>
      <c r="F8" s="398"/>
      <c r="G8" s="398"/>
      <c r="H8" s="398"/>
      <c r="I8" s="123" t="s">
        <v>474</v>
      </c>
      <c r="J8" s="386" t="s">
        <v>475</v>
      </c>
      <c r="K8" s="386"/>
    </row>
    <row r="9" spans="1:11" ht="15">
      <c r="A9" s="399"/>
      <c r="B9" s="237" t="s">
        <v>522</v>
      </c>
      <c r="C9" s="394" t="s">
        <v>476</v>
      </c>
      <c r="D9" s="394"/>
      <c r="E9" s="398" t="s">
        <v>477</v>
      </c>
      <c r="F9" s="398"/>
      <c r="G9" s="398"/>
      <c r="H9" s="398"/>
      <c r="I9" s="123" t="s">
        <v>478</v>
      </c>
      <c r="J9" s="386" t="s">
        <v>479</v>
      </c>
      <c r="K9" s="386"/>
    </row>
    <row r="10" spans="1:11" ht="15">
      <c r="A10" s="399"/>
      <c r="B10" s="237" t="s">
        <v>523</v>
      </c>
      <c r="C10" s="394"/>
      <c r="D10" s="394"/>
      <c r="E10" s="398"/>
      <c r="F10" s="398"/>
      <c r="G10" s="398"/>
      <c r="H10" s="398"/>
      <c r="I10" s="123"/>
      <c r="J10" s="387"/>
      <c r="K10" s="387"/>
    </row>
    <row r="11" spans="1:11" ht="15">
      <c r="A11" s="399"/>
      <c r="B11" s="237" t="s">
        <v>524</v>
      </c>
      <c r="C11" s="394" t="s">
        <v>480</v>
      </c>
      <c r="D11" s="394"/>
      <c r="E11" s="398" t="s">
        <v>481</v>
      </c>
      <c r="F11" s="398"/>
      <c r="G11" s="398"/>
      <c r="H11" s="398"/>
      <c r="I11" s="123" t="s">
        <v>482</v>
      </c>
      <c r="J11" s="387" t="s">
        <v>265</v>
      </c>
      <c r="K11" s="387"/>
    </row>
    <row r="12" spans="1:11" ht="15">
      <c r="A12" s="399"/>
      <c r="B12" s="237" t="s">
        <v>525</v>
      </c>
      <c r="C12" s="394" t="s">
        <v>325</v>
      </c>
      <c r="D12" s="394"/>
      <c r="E12" s="398" t="s">
        <v>326</v>
      </c>
      <c r="F12" s="398"/>
      <c r="G12" s="398"/>
      <c r="H12" s="398"/>
      <c r="I12" s="123" t="s">
        <v>327</v>
      </c>
      <c r="J12" s="387" t="s">
        <v>328</v>
      </c>
      <c r="K12" s="387"/>
    </row>
    <row r="13" spans="1:14" ht="18.75">
      <c r="A13" s="395" t="s">
        <v>536</v>
      </c>
      <c r="B13" s="395"/>
      <c r="C13" s="395"/>
      <c r="D13" s="395"/>
      <c r="E13" s="395"/>
      <c r="F13" s="395"/>
      <c r="G13" s="395"/>
      <c r="H13" s="395"/>
      <c r="I13" s="395"/>
      <c r="J13" s="395"/>
      <c r="M13" s="124"/>
      <c r="N13" s="125"/>
    </row>
    <row r="14" spans="1:14" s="126" customFormat="1" ht="15" customHeight="1">
      <c r="A14" s="397"/>
      <c r="B14" s="391" t="s">
        <v>483</v>
      </c>
      <c r="C14" s="391"/>
      <c r="D14" s="396" t="s">
        <v>484</v>
      </c>
      <c r="E14" s="396" t="s">
        <v>485</v>
      </c>
      <c r="F14" s="403" t="s">
        <v>493</v>
      </c>
      <c r="G14" s="403"/>
      <c r="H14" s="403"/>
      <c r="I14" s="391" t="s">
        <v>486</v>
      </c>
      <c r="J14" s="391"/>
      <c r="M14" s="127"/>
      <c r="N14" s="125"/>
    </row>
    <row r="15" spans="1:14" s="126" customFormat="1" ht="28.5">
      <c r="A15" s="397"/>
      <c r="B15" s="391"/>
      <c r="C15" s="391"/>
      <c r="D15" s="396"/>
      <c r="E15" s="396"/>
      <c r="F15" s="233" t="s">
        <v>494</v>
      </c>
      <c r="G15" s="233" t="s">
        <v>495</v>
      </c>
      <c r="H15" s="233" t="s">
        <v>496</v>
      </c>
      <c r="I15" s="391"/>
      <c r="J15" s="391"/>
      <c r="M15" s="128"/>
      <c r="N15" s="129"/>
    </row>
    <row r="16" spans="1:14" ht="15">
      <c r="A16" s="238" t="s">
        <v>2</v>
      </c>
      <c r="B16" s="388" t="s">
        <v>526</v>
      </c>
      <c r="C16" s="388"/>
      <c r="D16" s="239">
        <v>32</v>
      </c>
      <c r="E16" s="239">
        <v>2610</v>
      </c>
      <c r="F16" s="239">
        <f>'0101_ Bratislava-Trnávka '!D49</f>
        <v>680</v>
      </c>
      <c r="G16" s="239">
        <f>'0101_ Bratislava-Trnávka '!E49</f>
        <v>156</v>
      </c>
      <c r="H16" s="239">
        <f>'0101_ Bratislava-Trnávka '!F49</f>
        <v>65</v>
      </c>
      <c r="I16" s="389" t="s">
        <v>487</v>
      </c>
      <c r="J16" s="389"/>
      <c r="M16" s="130"/>
      <c r="N16" s="125"/>
    </row>
    <row r="17" spans="1:14" ht="15">
      <c r="A17" s="238" t="s">
        <v>3</v>
      </c>
      <c r="B17" s="388" t="s">
        <v>499</v>
      </c>
      <c r="C17" s="388"/>
      <c r="D17" s="239">
        <v>14</v>
      </c>
      <c r="E17" s="239">
        <v>1100</v>
      </c>
      <c r="F17" s="239">
        <f>'0103_ Bratislava-Pod.Biskupice'!D31</f>
        <v>270</v>
      </c>
      <c r="G17" s="239">
        <f>'0103_ Bratislava-Pod.Biskupice'!E31</f>
        <v>83</v>
      </c>
      <c r="H17" s="239">
        <f>'0103_ Bratislava-Pod.Biskupice'!F31</f>
        <v>18</v>
      </c>
      <c r="I17" s="389" t="s">
        <v>488</v>
      </c>
      <c r="J17" s="389"/>
      <c r="M17" s="130"/>
      <c r="N17" s="125"/>
    </row>
    <row r="18" spans="1:14" ht="15">
      <c r="A18" s="238" t="s">
        <v>4</v>
      </c>
      <c r="B18" s="388" t="s">
        <v>500</v>
      </c>
      <c r="C18" s="388"/>
      <c r="D18" s="239">
        <v>23</v>
      </c>
      <c r="E18" s="239">
        <v>4300</v>
      </c>
      <c r="F18" s="239">
        <f>'0104_ Bratislava V-Rusovce'!D40</f>
        <v>390</v>
      </c>
      <c r="G18" s="239">
        <f>'0104_ Bratislava V-Rusovce'!E40</f>
        <v>104</v>
      </c>
      <c r="H18" s="239">
        <f>'0104_ Bratislava V-Rusovce'!F40</f>
        <v>33</v>
      </c>
      <c r="I18" s="389" t="s">
        <v>118</v>
      </c>
      <c r="J18" s="389"/>
      <c r="M18" s="130"/>
      <c r="N18" s="125"/>
    </row>
    <row r="19" spans="1:14" ht="15">
      <c r="A19" s="238" t="s">
        <v>5</v>
      </c>
      <c r="B19" s="388" t="s">
        <v>501</v>
      </c>
      <c r="C19" s="388"/>
      <c r="D19" s="239">
        <v>25</v>
      </c>
      <c r="E19" s="239">
        <v>1950</v>
      </c>
      <c r="F19" s="239">
        <f>'0105_ Dunajská Lužná'!D42</f>
        <v>523</v>
      </c>
      <c r="G19" s="239">
        <f>'0105_ Dunajská Lužná'!E42</f>
        <v>135</v>
      </c>
      <c r="H19" s="239">
        <f>'0105_ Dunajská Lužná'!F42</f>
        <v>17</v>
      </c>
      <c r="I19" s="389" t="s">
        <v>332</v>
      </c>
      <c r="J19" s="389"/>
      <c r="M19" s="130"/>
      <c r="N19" s="131"/>
    </row>
    <row r="20" spans="1:14" ht="15">
      <c r="A20" s="238" t="s">
        <v>6</v>
      </c>
      <c r="B20" s="388" t="s">
        <v>502</v>
      </c>
      <c r="C20" s="388"/>
      <c r="D20" s="239">
        <v>21</v>
      </c>
      <c r="E20" s="239">
        <v>1705</v>
      </c>
      <c r="F20" s="239">
        <f>'0107 Kráľová pri Senci'!D38</f>
        <v>665</v>
      </c>
      <c r="G20" s="239">
        <f>'0107 Kráľová pri Senci'!E38</f>
        <v>130</v>
      </c>
      <c r="H20" s="239">
        <f>'0107 Kráľová pri Senci'!F38</f>
        <v>48</v>
      </c>
      <c r="I20" s="389" t="s">
        <v>489</v>
      </c>
      <c r="J20" s="389"/>
      <c r="M20" s="130"/>
      <c r="N20" s="125"/>
    </row>
    <row r="21" spans="1:14" ht="15">
      <c r="A21" s="238" t="s">
        <v>7</v>
      </c>
      <c r="B21" s="388" t="s">
        <v>503</v>
      </c>
      <c r="C21" s="388"/>
      <c r="D21" s="239">
        <v>17</v>
      </c>
      <c r="E21" s="239">
        <v>2126</v>
      </c>
      <c r="F21" s="239">
        <f>'0108_Lehnice'!D34</f>
        <v>365</v>
      </c>
      <c r="G21" s="239">
        <f>'0108_Lehnice'!E34</f>
        <v>105</v>
      </c>
      <c r="H21" s="239">
        <f>'0108_Lehnice'!F34</f>
        <v>41</v>
      </c>
      <c r="I21" s="389" t="s">
        <v>490</v>
      </c>
      <c r="J21" s="389"/>
      <c r="M21" s="130"/>
      <c r="N21" s="125"/>
    </row>
    <row r="22" spans="1:14" ht="15">
      <c r="A22" s="238" t="s">
        <v>8</v>
      </c>
      <c r="B22" s="388" t="s">
        <v>127</v>
      </c>
      <c r="C22" s="388"/>
      <c r="D22" s="239">
        <v>19</v>
      </c>
      <c r="E22" s="239">
        <v>1440</v>
      </c>
      <c r="F22" s="239">
        <f>'0109_Senec'!D36</f>
        <v>450</v>
      </c>
      <c r="G22" s="239">
        <f>'0109_Senec'!E36</f>
        <v>110</v>
      </c>
      <c r="H22" s="239">
        <f>'0109_Senec'!F36</f>
        <v>0</v>
      </c>
      <c r="I22" s="389" t="s">
        <v>265</v>
      </c>
      <c r="J22" s="389"/>
      <c r="M22" s="130"/>
      <c r="N22" s="125"/>
    </row>
    <row r="23" spans="1:14" ht="15">
      <c r="A23" s="238" t="s">
        <v>9</v>
      </c>
      <c r="B23" s="388" t="s">
        <v>504</v>
      </c>
      <c r="C23" s="388"/>
      <c r="D23" s="239">
        <v>14</v>
      </c>
      <c r="E23" s="239">
        <v>900</v>
      </c>
      <c r="F23" s="239">
        <f>'0110_Bratislava-Mierová kolonia'!D31</f>
        <v>240</v>
      </c>
      <c r="G23" s="239">
        <f>'0110_Bratislava-Mierová kolonia'!E31</f>
        <v>79</v>
      </c>
      <c r="H23" s="239">
        <f>'0110_Bratislava-Mierová kolonia'!F31</f>
        <v>0</v>
      </c>
      <c r="I23" s="389" t="s">
        <v>491</v>
      </c>
      <c r="J23" s="389"/>
      <c r="M23" s="130"/>
      <c r="N23" s="125"/>
    </row>
    <row r="24" spans="1:14" ht="15">
      <c r="A24" s="238"/>
      <c r="B24" s="390"/>
      <c r="C24" s="390"/>
      <c r="D24" s="240">
        <f>SUM(D16:D23)</f>
        <v>165</v>
      </c>
      <c r="E24" s="240">
        <f>SUM(E16:E23)</f>
        <v>16131</v>
      </c>
      <c r="F24" s="240">
        <f>SUM(F16:F23)</f>
        <v>3583</v>
      </c>
      <c r="G24" s="240">
        <f>SUM(G16:G23)</f>
        <v>902</v>
      </c>
      <c r="H24" s="240">
        <f>SUM(H16:H23)</f>
        <v>222</v>
      </c>
      <c r="I24" s="392" t="s">
        <v>527</v>
      </c>
      <c r="J24" s="393"/>
      <c r="K24" s="126"/>
      <c r="M24" s="130"/>
      <c r="N24" s="125"/>
    </row>
    <row r="25" ht="7.5" customHeight="1"/>
    <row r="26" s="234" customFormat="1" ht="15"/>
  </sheetData>
  <sheetProtection/>
  <mergeCells count="52">
    <mergeCell ref="F14:H14"/>
    <mergeCell ref="B1:I1"/>
    <mergeCell ref="B2:J2"/>
    <mergeCell ref="B3:J3"/>
    <mergeCell ref="C4:E4"/>
    <mergeCell ref="F4:G4"/>
    <mergeCell ref="C8:D8"/>
    <mergeCell ref="E8:H8"/>
    <mergeCell ref="C9:D9"/>
    <mergeCell ref="E11:H11"/>
    <mergeCell ref="E6:H6"/>
    <mergeCell ref="C7:D7"/>
    <mergeCell ref="E7:H7"/>
    <mergeCell ref="E9:H9"/>
    <mergeCell ref="C10:D10"/>
    <mergeCell ref="E10:H10"/>
    <mergeCell ref="A13:J13"/>
    <mergeCell ref="B14:C15"/>
    <mergeCell ref="D14:D15"/>
    <mergeCell ref="E14:E15"/>
    <mergeCell ref="J12:K12"/>
    <mergeCell ref="A14:A15"/>
    <mergeCell ref="C12:D12"/>
    <mergeCell ref="E12:H12"/>
    <mergeCell ref="A6:A12"/>
    <mergeCell ref="C6:D6"/>
    <mergeCell ref="C11:D11"/>
    <mergeCell ref="B21:C21"/>
    <mergeCell ref="I21:J21"/>
    <mergeCell ref="B16:C16"/>
    <mergeCell ref="I16:J16"/>
    <mergeCell ref="B17:C17"/>
    <mergeCell ref="I17:J17"/>
    <mergeCell ref="B18:C18"/>
    <mergeCell ref="I18:J18"/>
    <mergeCell ref="I20:J20"/>
    <mergeCell ref="B22:C22"/>
    <mergeCell ref="I22:J22"/>
    <mergeCell ref="B23:C23"/>
    <mergeCell ref="I23:J23"/>
    <mergeCell ref="B24:C24"/>
    <mergeCell ref="I14:J15"/>
    <mergeCell ref="I24:J24"/>
    <mergeCell ref="B19:C19"/>
    <mergeCell ref="I19:J19"/>
    <mergeCell ref="B20:C20"/>
    <mergeCell ref="J6:K6"/>
    <mergeCell ref="J7:K7"/>
    <mergeCell ref="J8:K8"/>
    <mergeCell ref="J9:K9"/>
    <mergeCell ref="J10:K10"/>
    <mergeCell ref="J11:K11"/>
  </mergeCells>
  <hyperlinks>
    <hyperlink ref="J7" r:id="rId1" display="alojz.barbirik@gmail.com"/>
    <hyperlink ref="J8" r:id="rId2" display="pavol-korbas@mupb.sk"/>
    <hyperlink ref="J9" r:id="rId3" display="lubos.vidiscak@oz.allianzsp.sk"/>
    <hyperlink ref="J12" r:id="rId4" display="gpreal@gpreal.sk"/>
    <hyperlink ref="I19" r:id="rId5" display="jozef.cingel@colnasprava.sk"/>
    <hyperlink ref="I20" r:id="rId6" display="holuby@kvalmont.sk"/>
    <hyperlink ref="I21" r:id="rId7" display="lehnice@lehnice.sk"/>
    <hyperlink ref="I22" r:id="rId8" display="mailto:michal.gajdusek@oz.allianzsp.sk"/>
    <hyperlink ref="I23" r:id="rId9" display="R.slovacek@chello.sk"/>
    <hyperlink ref="I17" r:id="rId10" display="pelechm@batas.sk"/>
    <hyperlink ref="I18" r:id="rId11" display="kikaigorvargovci@gmail.com"/>
    <hyperlink ref="I16" r:id="rId12" display="pastucha.ludovit@centrum.sk"/>
    <hyperlink ref="J11" r:id="rId13" display="michal.gajdusek@oz.allianzsp.sk"/>
    <hyperlink ref="I24" r:id="rId14" display="http://www.ozbratislava.sk/"/>
  </hyperlinks>
  <printOptions/>
  <pageMargins left="0.7086614173228347" right="0.7086614173228347" top="0.1968503937007874" bottom="0.1968503937007874" header="0.07874015748031496" footer="0.07874015748031496"/>
  <pageSetup horizontalDpi="600" verticalDpi="600" orientation="landscape" paperSize="9" r:id="rId17"/>
  <legacyDrawing r:id="rId1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D1">
      <selection activeCell="M1" sqref="M1:AF16384"/>
    </sheetView>
  </sheetViews>
  <sheetFormatPr defaultColWidth="9.140625" defaultRowHeight="15"/>
  <cols>
    <col min="1" max="1" width="4.57421875" style="0" customWidth="1"/>
    <col min="2" max="2" width="17.7109375" style="0" bestFit="1" customWidth="1"/>
    <col min="3" max="3" width="6.8515625" style="0" customWidth="1"/>
    <col min="4" max="4" width="5.57421875" style="0" customWidth="1"/>
    <col min="5" max="5" width="6.8515625" style="0" customWidth="1"/>
    <col min="6" max="6" width="8.57421875" style="0" customWidth="1"/>
    <col min="9" max="9" width="10.57421875" style="0" customWidth="1"/>
    <col min="10" max="10" width="12.57421875" style="0" bestFit="1" customWidth="1"/>
    <col min="11" max="11" width="10.00390625" style="0" customWidth="1"/>
  </cols>
  <sheetData>
    <row r="1" spans="1:11" ht="19.5" customHeight="1">
      <c r="A1" s="1"/>
      <c r="B1" s="418" t="s">
        <v>505</v>
      </c>
      <c r="C1" s="418"/>
      <c r="D1" s="418"/>
      <c r="E1" s="418"/>
      <c r="F1" s="418"/>
      <c r="G1" s="418"/>
      <c r="H1" s="418"/>
      <c r="I1" s="418"/>
      <c r="J1" s="1"/>
      <c r="K1" s="1"/>
    </row>
    <row r="2" spans="1:11" ht="21" customHeight="1">
      <c r="A2" s="1"/>
      <c r="B2" s="418" t="s">
        <v>33</v>
      </c>
      <c r="C2" s="418"/>
      <c r="D2" s="418"/>
      <c r="E2" s="418"/>
      <c r="F2" s="463"/>
      <c r="G2" s="460" t="s">
        <v>185</v>
      </c>
      <c r="H2" s="461"/>
      <c r="I2" s="461"/>
      <c r="J2" s="461"/>
      <c r="K2" s="462"/>
    </row>
    <row r="3" spans="1:11" ht="18" customHeight="1">
      <c r="A3" s="1"/>
      <c r="B3" s="133" t="s">
        <v>48</v>
      </c>
      <c r="C3" s="133"/>
      <c r="D3" s="457" t="s">
        <v>53</v>
      </c>
      <c r="E3" s="458"/>
      <c r="F3" s="458"/>
      <c r="G3" s="458"/>
      <c r="H3" s="458"/>
      <c r="I3" s="458"/>
      <c r="J3" s="458"/>
      <c r="K3" s="459"/>
    </row>
    <row r="4" spans="1:11" ht="19.5" customHeight="1">
      <c r="A4" s="1"/>
      <c r="B4" s="133" t="s">
        <v>50</v>
      </c>
      <c r="C4" s="133"/>
      <c r="D4" s="457">
        <v>2010</v>
      </c>
      <c r="E4" s="458"/>
      <c r="F4" s="459"/>
      <c r="G4" s="1"/>
      <c r="H4" s="1"/>
      <c r="I4" s="3"/>
      <c r="J4" s="3"/>
      <c r="K4" s="3"/>
    </row>
    <row r="5" spans="1:11" ht="15" customHeight="1" thickBot="1">
      <c r="A5" s="132"/>
      <c r="B5" s="4"/>
      <c r="C5" s="4"/>
      <c r="D5" s="455" t="s">
        <v>34</v>
      </c>
      <c r="E5" s="455"/>
      <c r="F5" s="455"/>
      <c r="G5" s="455"/>
      <c r="H5" s="455"/>
      <c r="I5" s="455"/>
      <c r="J5" s="4"/>
      <c r="K5" s="4"/>
    </row>
    <row r="6" spans="1:11" ht="15.75" customHeight="1" hidden="1" thickBot="1">
      <c r="A6" s="132"/>
      <c r="B6" s="4"/>
      <c r="C6" s="4"/>
      <c r="D6" s="456"/>
      <c r="E6" s="456"/>
      <c r="F6" s="456"/>
      <c r="G6" s="456"/>
      <c r="H6" s="456"/>
      <c r="I6" s="456"/>
      <c r="J6" s="4"/>
      <c r="K6" s="4"/>
    </row>
    <row r="7" spans="1:11" ht="15.75" thickBot="1">
      <c r="A7" s="429"/>
      <c r="B7" s="5" t="s">
        <v>35</v>
      </c>
      <c r="C7" s="21"/>
      <c r="D7" s="430" t="s">
        <v>36</v>
      </c>
      <c r="E7" s="431"/>
      <c r="F7" s="432"/>
      <c r="G7" s="430" t="s">
        <v>0</v>
      </c>
      <c r="H7" s="431"/>
      <c r="I7" s="432"/>
      <c r="J7" s="6" t="s">
        <v>37</v>
      </c>
      <c r="K7" s="7" t="s">
        <v>38</v>
      </c>
    </row>
    <row r="8" spans="1:11" ht="15">
      <c r="A8" s="429"/>
      <c r="B8" s="8" t="s">
        <v>39</v>
      </c>
      <c r="C8" s="22"/>
      <c r="D8" s="538" t="s">
        <v>151</v>
      </c>
      <c r="E8" s="539"/>
      <c r="F8" s="540"/>
      <c r="G8" s="541" t="s">
        <v>162</v>
      </c>
      <c r="H8" s="542"/>
      <c r="I8" s="543"/>
      <c r="J8" s="48">
        <v>421910966056</v>
      </c>
      <c r="K8" s="10"/>
    </row>
    <row r="9" spans="1:11" ht="15">
      <c r="A9" s="429"/>
      <c r="B9" s="11" t="s">
        <v>43</v>
      </c>
      <c r="C9" s="23"/>
      <c r="D9" s="550" t="s">
        <v>166</v>
      </c>
      <c r="E9" s="551"/>
      <c r="F9" s="552"/>
      <c r="G9" s="553" t="s">
        <v>165</v>
      </c>
      <c r="H9" s="554"/>
      <c r="I9" s="555"/>
      <c r="J9" s="27">
        <v>421908031379</v>
      </c>
      <c r="K9" s="13"/>
    </row>
    <row r="10" spans="1:11" ht="15">
      <c r="A10" s="429"/>
      <c r="B10" s="11" t="s">
        <v>40</v>
      </c>
      <c r="C10" s="23"/>
      <c r="D10" s="544" t="s">
        <v>163</v>
      </c>
      <c r="E10" s="545"/>
      <c r="F10" s="546"/>
      <c r="G10" s="547" t="s">
        <v>164</v>
      </c>
      <c r="H10" s="548"/>
      <c r="I10" s="549"/>
      <c r="J10" s="27">
        <v>421905605298</v>
      </c>
      <c r="K10" s="13"/>
    </row>
    <row r="11" spans="1:11" ht="15">
      <c r="A11" s="429"/>
      <c r="B11" s="11" t="s">
        <v>41</v>
      </c>
      <c r="C11" s="23"/>
      <c r="D11" s="550" t="s">
        <v>167</v>
      </c>
      <c r="E11" s="551"/>
      <c r="F11" s="552"/>
      <c r="G11" s="553" t="s">
        <v>168</v>
      </c>
      <c r="H11" s="554"/>
      <c r="I11" s="555"/>
      <c r="J11" s="27">
        <v>421315586243</v>
      </c>
      <c r="K11" s="13"/>
    </row>
    <row r="12" spans="1:11" ht="15">
      <c r="A12" s="429"/>
      <c r="B12" s="11" t="s">
        <v>42</v>
      </c>
      <c r="C12" s="23"/>
      <c r="D12" s="550" t="s">
        <v>169</v>
      </c>
      <c r="E12" s="551"/>
      <c r="F12" s="552"/>
      <c r="G12" s="553" t="s">
        <v>165</v>
      </c>
      <c r="H12" s="554"/>
      <c r="I12" s="555"/>
      <c r="J12" s="27">
        <v>421905525736</v>
      </c>
      <c r="K12" s="13"/>
    </row>
    <row r="13" spans="1:11" ht="15.75" thickBot="1">
      <c r="A13" s="429"/>
      <c r="B13" s="14" t="s">
        <v>44</v>
      </c>
      <c r="C13" s="24"/>
      <c r="D13" s="556" t="s">
        <v>154</v>
      </c>
      <c r="E13" s="557"/>
      <c r="F13" s="558"/>
      <c r="G13" s="559" t="s">
        <v>170</v>
      </c>
      <c r="H13" s="560"/>
      <c r="I13" s="561"/>
      <c r="J13" s="31">
        <v>421902377908</v>
      </c>
      <c r="K13" s="16"/>
    </row>
    <row r="14" spans="1:11" ht="19.5" customHeight="1" thickBot="1">
      <c r="A14" s="428" t="s">
        <v>49</v>
      </c>
      <c r="B14" s="428"/>
      <c r="C14" s="428"/>
      <c r="D14" s="428"/>
      <c r="E14" s="428"/>
      <c r="F14" s="428"/>
      <c r="G14" s="428"/>
      <c r="H14" s="428"/>
      <c r="I14" s="428"/>
      <c r="J14" s="428"/>
      <c r="K14" s="428"/>
    </row>
    <row r="15" spans="1:11" s="155" customFormat="1" ht="15.75" thickBot="1">
      <c r="A15" s="436"/>
      <c r="B15" s="438" t="s">
        <v>45</v>
      </c>
      <c r="C15" s="438" t="s">
        <v>52</v>
      </c>
      <c r="D15" s="440" t="s">
        <v>493</v>
      </c>
      <c r="E15" s="440"/>
      <c r="F15" s="441"/>
      <c r="G15" s="442" t="s">
        <v>0</v>
      </c>
      <c r="H15" s="442"/>
      <c r="I15" s="443"/>
      <c r="J15" s="154" t="s">
        <v>47</v>
      </c>
      <c r="K15" s="446" t="s">
        <v>1</v>
      </c>
    </row>
    <row r="16" spans="1:11" s="155" customFormat="1" ht="34.5" customHeight="1" thickBot="1">
      <c r="A16" s="437"/>
      <c r="B16" s="439"/>
      <c r="C16" s="439"/>
      <c r="D16" s="157" t="s">
        <v>494</v>
      </c>
      <c r="E16" s="158" t="s">
        <v>495</v>
      </c>
      <c r="F16" s="158" t="s">
        <v>496</v>
      </c>
      <c r="G16" s="444"/>
      <c r="H16" s="444"/>
      <c r="I16" s="445"/>
      <c r="J16" s="156" t="s">
        <v>46</v>
      </c>
      <c r="K16" s="447"/>
    </row>
    <row r="17" spans="1:11" s="54" customFormat="1" ht="15">
      <c r="A17" s="56">
        <v>1</v>
      </c>
      <c r="B17" s="134" t="s">
        <v>156</v>
      </c>
      <c r="C17" s="51">
        <v>3408</v>
      </c>
      <c r="D17" s="51">
        <v>25</v>
      </c>
      <c r="E17" s="51">
        <v>10</v>
      </c>
      <c r="F17" s="51">
        <v>0</v>
      </c>
      <c r="G17" s="541" t="s">
        <v>178</v>
      </c>
      <c r="H17" s="542"/>
      <c r="I17" s="543"/>
      <c r="J17" s="51"/>
      <c r="K17" s="52">
        <v>110</v>
      </c>
    </row>
    <row r="18" spans="1:11" s="54" customFormat="1" ht="15">
      <c r="A18" s="55">
        <v>2</v>
      </c>
      <c r="B18" s="135" t="s">
        <v>169</v>
      </c>
      <c r="C18" s="46">
        <v>3412</v>
      </c>
      <c r="D18" s="50">
        <v>0</v>
      </c>
      <c r="E18" s="50">
        <v>0</v>
      </c>
      <c r="F18" s="50">
        <v>0</v>
      </c>
      <c r="G18" s="553" t="s">
        <v>165</v>
      </c>
      <c r="H18" s="554"/>
      <c r="I18" s="555"/>
      <c r="J18" s="50"/>
      <c r="K18" s="53">
        <v>20</v>
      </c>
    </row>
    <row r="19" spans="1:11" s="54" customFormat="1" ht="15">
      <c r="A19" s="55">
        <v>3</v>
      </c>
      <c r="B19" s="135" t="s">
        <v>167</v>
      </c>
      <c r="C19" s="49">
        <v>3410</v>
      </c>
      <c r="D19" s="49">
        <v>30</v>
      </c>
      <c r="E19" s="50">
        <v>5</v>
      </c>
      <c r="F19" s="50">
        <v>2</v>
      </c>
      <c r="G19" s="553" t="s">
        <v>168</v>
      </c>
      <c r="H19" s="554"/>
      <c r="I19" s="555"/>
      <c r="J19" s="147" t="s">
        <v>506</v>
      </c>
      <c r="K19" s="53">
        <v>110</v>
      </c>
    </row>
    <row r="20" spans="1:11" s="54" customFormat="1" ht="15">
      <c r="A20" s="55">
        <v>4</v>
      </c>
      <c r="B20" s="135" t="s">
        <v>153</v>
      </c>
      <c r="C20" s="46">
        <v>3406</v>
      </c>
      <c r="D20" s="50">
        <v>0</v>
      </c>
      <c r="E20" s="50">
        <v>0</v>
      </c>
      <c r="F20" s="50">
        <v>0</v>
      </c>
      <c r="G20" s="547" t="s">
        <v>180</v>
      </c>
      <c r="H20" s="548"/>
      <c r="I20" s="549"/>
      <c r="J20" s="50"/>
      <c r="K20" s="53">
        <v>30</v>
      </c>
    </row>
    <row r="21" spans="1:11" s="54" customFormat="1" ht="15">
      <c r="A21" s="55">
        <v>5</v>
      </c>
      <c r="B21" s="135" t="s">
        <v>166</v>
      </c>
      <c r="C21" s="46">
        <v>3412</v>
      </c>
      <c r="D21" s="49">
        <v>20</v>
      </c>
      <c r="E21" s="50">
        <v>5</v>
      </c>
      <c r="F21" s="50">
        <v>2</v>
      </c>
      <c r="G21" s="553" t="s">
        <v>165</v>
      </c>
      <c r="H21" s="554"/>
      <c r="I21" s="555"/>
      <c r="J21" s="50"/>
      <c r="K21" s="53">
        <v>60</v>
      </c>
    </row>
    <row r="22" spans="1:11" s="54" customFormat="1" ht="15">
      <c r="A22" s="55">
        <v>6</v>
      </c>
      <c r="B22" s="135" t="s">
        <v>171</v>
      </c>
      <c r="C22" s="46">
        <v>3415</v>
      </c>
      <c r="D22" s="50">
        <v>30</v>
      </c>
      <c r="E22" s="50">
        <v>10</v>
      </c>
      <c r="F22" s="50">
        <v>5</v>
      </c>
      <c r="G22" s="547" t="s">
        <v>175</v>
      </c>
      <c r="H22" s="548"/>
      <c r="I22" s="549"/>
      <c r="J22" s="50"/>
      <c r="K22" s="53">
        <v>150</v>
      </c>
    </row>
    <row r="23" spans="1:11" s="54" customFormat="1" ht="15">
      <c r="A23" s="55">
        <v>7</v>
      </c>
      <c r="B23" s="135" t="s">
        <v>174</v>
      </c>
      <c r="C23" s="46">
        <v>5021</v>
      </c>
      <c r="D23" s="50">
        <v>15</v>
      </c>
      <c r="E23" s="50">
        <v>5</v>
      </c>
      <c r="F23" s="50">
        <v>0</v>
      </c>
      <c r="G23" s="547" t="s">
        <v>184</v>
      </c>
      <c r="H23" s="548"/>
      <c r="I23" s="549"/>
      <c r="J23" s="50"/>
      <c r="K23" s="53">
        <v>80</v>
      </c>
    </row>
    <row r="24" spans="1:11" s="54" customFormat="1" ht="15">
      <c r="A24" s="55">
        <v>8</v>
      </c>
      <c r="B24" s="135" t="s">
        <v>155</v>
      </c>
      <c r="C24" s="46">
        <v>3418</v>
      </c>
      <c r="D24" s="50">
        <v>20</v>
      </c>
      <c r="E24" s="50">
        <v>5</v>
      </c>
      <c r="F24" s="50">
        <v>0</v>
      </c>
      <c r="G24" s="547" t="s">
        <v>183</v>
      </c>
      <c r="H24" s="548"/>
      <c r="I24" s="549"/>
      <c r="J24" s="50"/>
      <c r="K24" s="53">
        <v>100</v>
      </c>
    </row>
    <row r="25" spans="1:11" s="54" customFormat="1" ht="15">
      <c r="A25" s="55">
        <v>9</v>
      </c>
      <c r="B25" s="135" t="s">
        <v>152</v>
      </c>
      <c r="C25" s="46">
        <v>3416</v>
      </c>
      <c r="D25" s="50">
        <v>10</v>
      </c>
      <c r="E25" s="50">
        <v>0</v>
      </c>
      <c r="F25" s="50">
        <v>0</v>
      </c>
      <c r="G25" s="553" t="s">
        <v>177</v>
      </c>
      <c r="H25" s="554"/>
      <c r="I25" s="555"/>
      <c r="J25" s="50"/>
      <c r="K25" s="53">
        <v>60</v>
      </c>
    </row>
    <row r="26" spans="1:11" s="54" customFormat="1" ht="15">
      <c r="A26" s="55">
        <v>10</v>
      </c>
      <c r="B26" s="135" t="s">
        <v>151</v>
      </c>
      <c r="C26" s="46">
        <v>3411</v>
      </c>
      <c r="D26" s="49">
        <v>30</v>
      </c>
      <c r="E26" s="50">
        <v>10</v>
      </c>
      <c r="F26" s="50">
        <v>5</v>
      </c>
      <c r="G26" s="547" t="s">
        <v>162</v>
      </c>
      <c r="H26" s="548"/>
      <c r="I26" s="549"/>
      <c r="J26" s="50"/>
      <c r="K26" s="53">
        <v>120</v>
      </c>
    </row>
    <row r="27" spans="1:11" s="54" customFormat="1" ht="15">
      <c r="A27" s="55">
        <v>11</v>
      </c>
      <c r="B27" s="135" t="s">
        <v>172</v>
      </c>
      <c r="C27" s="46">
        <v>3460</v>
      </c>
      <c r="D27" s="50">
        <v>60</v>
      </c>
      <c r="E27" s="50">
        <v>20</v>
      </c>
      <c r="F27" s="50">
        <v>5</v>
      </c>
      <c r="G27" s="547" t="s">
        <v>179</v>
      </c>
      <c r="H27" s="548"/>
      <c r="I27" s="549"/>
      <c r="J27" s="50"/>
      <c r="K27" s="53">
        <v>400</v>
      </c>
    </row>
    <row r="28" spans="1:11" s="54" customFormat="1" ht="15">
      <c r="A28" s="55">
        <v>12</v>
      </c>
      <c r="B28" s="135" t="s">
        <v>158</v>
      </c>
      <c r="C28" s="46">
        <v>4421</v>
      </c>
      <c r="D28" s="50">
        <v>25</v>
      </c>
      <c r="E28" s="50">
        <v>10</v>
      </c>
      <c r="F28" s="50">
        <v>10</v>
      </c>
      <c r="G28" s="547" t="s">
        <v>181</v>
      </c>
      <c r="H28" s="548"/>
      <c r="I28" s="549"/>
      <c r="J28" s="50"/>
      <c r="K28" s="53">
        <v>250</v>
      </c>
    </row>
    <row r="29" spans="1:11" s="54" customFormat="1" ht="15">
      <c r="A29" s="55">
        <v>13</v>
      </c>
      <c r="B29" s="135" t="s">
        <v>173</v>
      </c>
      <c r="C29" s="46">
        <v>4422</v>
      </c>
      <c r="D29" s="50">
        <v>20</v>
      </c>
      <c r="E29" s="50">
        <v>0</v>
      </c>
      <c r="F29" s="50">
        <v>0</v>
      </c>
      <c r="G29" s="547" t="s">
        <v>182</v>
      </c>
      <c r="H29" s="548"/>
      <c r="I29" s="549"/>
      <c r="J29" s="50"/>
      <c r="K29" s="53">
        <v>200</v>
      </c>
    </row>
    <row r="30" spans="1:11" s="54" customFormat="1" ht="15">
      <c r="A30" s="55">
        <v>14</v>
      </c>
      <c r="B30" s="135" t="s">
        <v>154</v>
      </c>
      <c r="C30" s="46">
        <v>3413</v>
      </c>
      <c r="D30" s="49">
        <v>20</v>
      </c>
      <c r="E30" s="50">
        <v>5</v>
      </c>
      <c r="F30" s="50">
        <v>2</v>
      </c>
      <c r="G30" s="547" t="s">
        <v>170</v>
      </c>
      <c r="H30" s="548"/>
      <c r="I30" s="549"/>
      <c r="J30" s="50"/>
      <c r="K30" s="53">
        <v>140</v>
      </c>
    </row>
    <row r="31" spans="1:11" s="54" customFormat="1" ht="15">
      <c r="A31" s="55">
        <v>15</v>
      </c>
      <c r="B31" s="135" t="s">
        <v>150</v>
      </c>
      <c r="C31" s="50">
        <v>3403</v>
      </c>
      <c r="D31" s="50">
        <v>0</v>
      </c>
      <c r="E31" s="50">
        <v>0</v>
      </c>
      <c r="F31" s="50">
        <v>0</v>
      </c>
      <c r="G31" s="547" t="s">
        <v>492</v>
      </c>
      <c r="H31" s="548"/>
      <c r="I31" s="549"/>
      <c r="J31" s="50"/>
      <c r="K31" s="53">
        <v>20</v>
      </c>
    </row>
    <row r="32" spans="1:11" ht="15" customHeight="1">
      <c r="A32" s="55">
        <v>16</v>
      </c>
      <c r="B32" s="135" t="s">
        <v>163</v>
      </c>
      <c r="C32" s="46">
        <v>3407</v>
      </c>
      <c r="D32" s="49">
        <v>30</v>
      </c>
      <c r="E32" s="50">
        <v>10</v>
      </c>
      <c r="F32" s="50">
        <v>5</v>
      </c>
      <c r="G32" s="547" t="s">
        <v>164</v>
      </c>
      <c r="H32" s="548"/>
      <c r="I32" s="549"/>
      <c r="J32" s="50"/>
      <c r="K32" s="53">
        <v>96</v>
      </c>
    </row>
    <row r="33" spans="1:11" ht="15" customHeight="1">
      <c r="A33" s="55">
        <v>17</v>
      </c>
      <c r="B33" s="135" t="s">
        <v>157</v>
      </c>
      <c r="C33" s="46">
        <v>3404</v>
      </c>
      <c r="D33" s="50">
        <v>30</v>
      </c>
      <c r="E33" s="50">
        <v>10</v>
      </c>
      <c r="F33" s="50">
        <v>5</v>
      </c>
      <c r="G33" s="553" t="s">
        <v>176</v>
      </c>
      <c r="H33" s="554"/>
      <c r="I33" s="555"/>
      <c r="J33" s="50"/>
      <c r="K33" s="53">
        <v>180</v>
      </c>
    </row>
    <row r="34" spans="1:11" s="141" customFormat="1" ht="15" customHeight="1" thickBot="1">
      <c r="A34" s="142"/>
      <c r="B34" s="562" t="s">
        <v>51</v>
      </c>
      <c r="C34" s="563"/>
      <c r="D34" s="137">
        <f>SUM(D17:D33)</f>
        <v>365</v>
      </c>
      <c r="E34" s="137">
        <f>SUM(E11:E33)</f>
        <v>105</v>
      </c>
      <c r="F34" s="137">
        <f>SUM(F11:F33)</f>
        <v>41</v>
      </c>
      <c r="G34" s="564"/>
      <c r="H34" s="562"/>
      <c r="I34" s="563"/>
      <c r="J34" s="137"/>
      <c r="K34" s="143">
        <f>SUM(K11:K33)</f>
        <v>2126</v>
      </c>
    </row>
    <row r="35" spans="2:6" ht="22.5">
      <c r="B35" s="172" t="s">
        <v>508</v>
      </c>
      <c r="C35" s="172"/>
      <c r="D35" s="173">
        <f>D34</f>
        <v>365</v>
      </c>
      <c r="E35" s="173">
        <f>E34</f>
        <v>105</v>
      </c>
      <c r="F35" s="173">
        <f>F34</f>
        <v>41</v>
      </c>
    </row>
    <row r="36" spans="2:6" ht="22.5">
      <c r="B36" s="174" t="s">
        <v>509</v>
      </c>
      <c r="C36" s="175"/>
      <c r="D36" s="176">
        <f>D35/30</f>
        <v>12.166666666666666</v>
      </c>
      <c r="E36" s="176">
        <f>E35/25</f>
        <v>4.2</v>
      </c>
      <c r="F36" s="176">
        <f>F35/25</f>
        <v>1.64</v>
      </c>
    </row>
    <row r="37" spans="2:6" ht="45">
      <c r="B37" s="174" t="s">
        <v>510</v>
      </c>
      <c r="C37" s="175">
        <v>17</v>
      </c>
      <c r="D37" s="177">
        <f>D35/C37</f>
        <v>21.470588235294116</v>
      </c>
      <c r="E37" s="175"/>
      <c r="F37" s="175"/>
    </row>
    <row r="38" spans="2:6" ht="35.25">
      <c r="B38" s="174" t="s">
        <v>511</v>
      </c>
      <c r="C38" s="175">
        <v>14</v>
      </c>
      <c r="D38" s="177">
        <f>D35/C38</f>
        <v>26.071428571428573</v>
      </c>
      <c r="E38" s="175"/>
      <c r="F38" s="175"/>
    </row>
    <row r="39" spans="2:6" ht="24">
      <c r="B39" s="174" t="s">
        <v>512</v>
      </c>
      <c r="C39" s="175"/>
      <c r="D39" s="175">
        <v>12</v>
      </c>
      <c r="E39" s="175"/>
      <c r="F39" s="175"/>
    </row>
    <row r="40" spans="2:6" ht="24.75" thickBot="1">
      <c r="B40" s="178" t="s">
        <v>513</v>
      </c>
      <c r="C40" s="175"/>
      <c r="D40" s="175">
        <f>30*D39</f>
        <v>360</v>
      </c>
      <c r="E40" s="175"/>
      <c r="F40" s="175"/>
    </row>
    <row r="41" spans="2:6" ht="15.75" thickBot="1">
      <c r="B41" s="180" t="s">
        <v>514</v>
      </c>
      <c r="C41" s="181"/>
      <c r="D41" s="181">
        <f>D40-D35</f>
        <v>-5</v>
      </c>
      <c r="E41" s="181"/>
      <c r="F41" s="182"/>
    </row>
    <row r="43" spans="2:4" ht="15">
      <c r="B43" s="183" t="s">
        <v>515</v>
      </c>
      <c r="C43" s="183"/>
      <c r="D43" s="184">
        <f>D41/30</f>
        <v>-0.16666666666666666</v>
      </c>
    </row>
  </sheetData>
  <sheetProtection/>
  <mergeCells count="47">
    <mergeCell ref="G28:I28"/>
    <mergeCell ref="G26:I26"/>
    <mergeCell ref="G21:I21"/>
    <mergeCell ref="B34:C34"/>
    <mergeCell ref="G34:I34"/>
    <mergeCell ref="G23:I23"/>
    <mergeCell ref="G29:I29"/>
    <mergeCell ref="G24:I24"/>
    <mergeCell ref="G31:I31"/>
    <mergeCell ref="B15:B16"/>
    <mergeCell ref="C15:C16"/>
    <mergeCell ref="D15:F15"/>
    <mergeCell ref="G15:I16"/>
    <mergeCell ref="G33:I33"/>
    <mergeCell ref="G25:I25"/>
    <mergeCell ref="G17:I17"/>
    <mergeCell ref="G27:I27"/>
    <mergeCell ref="G18:I18"/>
    <mergeCell ref="G20:I20"/>
    <mergeCell ref="G13:I13"/>
    <mergeCell ref="A14:K14"/>
    <mergeCell ref="A7:A13"/>
    <mergeCell ref="D7:F7"/>
    <mergeCell ref="G7:I7"/>
    <mergeCell ref="G32:I32"/>
    <mergeCell ref="G19:I19"/>
    <mergeCell ref="G30:I30"/>
    <mergeCell ref="G22:I22"/>
    <mergeCell ref="A15:A16"/>
    <mergeCell ref="B1:I1"/>
    <mergeCell ref="B2:F2"/>
    <mergeCell ref="G2:K2"/>
    <mergeCell ref="D3:K3"/>
    <mergeCell ref="D4:F4"/>
    <mergeCell ref="K15:K16"/>
    <mergeCell ref="G11:I11"/>
    <mergeCell ref="D12:F12"/>
    <mergeCell ref="G12:I12"/>
    <mergeCell ref="D13:F13"/>
    <mergeCell ref="D5:I6"/>
    <mergeCell ref="D8:F8"/>
    <mergeCell ref="G8:I8"/>
    <mergeCell ref="D10:F10"/>
    <mergeCell ref="G10:I10"/>
    <mergeCell ref="D11:F11"/>
    <mergeCell ref="D9:F9"/>
    <mergeCell ref="G9:I9"/>
  </mergeCells>
  <hyperlinks>
    <hyperlink ref="J19" r:id="rId1" display="santi_2@azet.sk "/>
  </hyperlinks>
  <printOptions/>
  <pageMargins left="0.11811023622047245" right="0.11811023622047245" top="0.7874015748031497" bottom="0.7874015748031497" header="0.31496062992125984" footer="0.31496062992125984"/>
  <pageSetup horizontalDpi="600" verticalDpi="600" orientation="portrait" paperSize="9" scale="95" r:id="rId4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16">
      <selection activeCell="N36" sqref="N36"/>
    </sheetView>
  </sheetViews>
  <sheetFormatPr defaultColWidth="9.140625" defaultRowHeight="15"/>
  <cols>
    <col min="1" max="1" width="4.57421875" style="0" customWidth="1"/>
    <col min="2" max="2" width="19.28125" style="0" customWidth="1"/>
    <col min="3" max="3" width="6.8515625" style="0" customWidth="1"/>
    <col min="4" max="4" width="7.28125" style="0" customWidth="1"/>
    <col min="5" max="5" width="6.8515625" style="0" customWidth="1"/>
    <col min="6" max="6" width="8.8515625" style="0" customWidth="1"/>
    <col min="9" max="9" width="5.421875" style="0" customWidth="1"/>
    <col min="10" max="11" width="11.57421875" style="0" customWidth="1"/>
  </cols>
  <sheetData>
    <row r="1" spans="1:11" ht="19.5" customHeight="1">
      <c r="A1" s="1"/>
      <c r="B1" s="418" t="s">
        <v>505</v>
      </c>
      <c r="C1" s="418"/>
      <c r="D1" s="418"/>
      <c r="E1" s="418"/>
      <c r="F1" s="418"/>
      <c r="G1" s="418"/>
      <c r="H1" s="418"/>
      <c r="I1" s="418"/>
      <c r="J1" s="1"/>
      <c r="K1" s="1"/>
    </row>
    <row r="2" spans="1:11" ht="21" customHeight="1">
      <c r="A2" s="1"/>
      <c r="B2" s="418" t="s">
        <v>33</v>
      </c>
      <c r="C2" s="418"/>
      <c r="D2" s="418"/>
      <c r="E2" s="418"/>
      <c r="F2" s="418"/>
      <c r="G2" s="527" t="s">
        <v>127</v>
      </c>
      <c r="H2" s="528"/>
      <c r="I2" s="528"/>
      <c r="J2" s="528"/>
      <c r="K2" s="529"/>
    </row>
    <row r="3" spans="1:11" ht="18" customHeight="1">
      <c r="A3" s="1"/>
      <c r="B3" s="2" t="s">
        <v>48</v>
      </c>
      <c r="C3" s="2"/>
      <c r="D3" s="457" t="s">
        <v>53</v>
      </c>
      <c r="E3" s="458"/>
      <c r="F3" s="458"/>
      <c r="G3" s="458"/>
      <c r="H3" s="458"/>
      <c r="I3" s="458"/>
      <c r="J3" s="458"/>
      <c r="K3" s="459"/>
    </row>
    <row r="4" spans="1:11" ht="19.5" customHeight="1">
      <c r="A4" s="1"/>
      <c r="B4" s="2" t="s">
        <v>50</v>
      </c>
      <c r="C4" s="2"/>
      <c r="D4" s="457">
        <v>2010</v>
      </c>
      <c r="E4" s="458"/>
      <c r="F4" s="459"/>
      <c r="G4" s="1"/>
      <c r="H4" s="1"/>
      <c r="I4" s="3"/>
      <c r="J4" s="3"/>
      <c r="K4" s="3"/>
    </row>
    <row r="5" spans="1:11" ht="15" customHeight="1" thickBot="1">
      <c r="A5" s="20"/>
      <c r="B5" s="4"/>
      <c r="C5" s="4"/>
      <c r="D5" s="455" t="s">
        <v>34</v>
      </c>
      <c r="E5" s="455"/>
      <c r="F5" s="455"/>
      <c r="G5" s="455"/>
      <c r="H5" s="455"/>
      <c r="I5" s="455"/>
      <c r="J5" s="4"/>
      <c r="K5" s="4"/>
    </row>
    <row r="6" spans="1:11" ht="23.25" customHeight="1" hidden="1" thickBot="1">
      <c r="A6" s="20"/>
      <c r="B6" s="4"/>
      <c r="C6" s="4"/>
      <c r="D6" s="455"/>
      <c r="E6" s="455"/>
      <c r="F6" s="455"/>
      <c r="G6" s="455"/>
      <c r="H6" s="455"/>
      <c r="I6" s="455"/>
      <c r="J6" s="4"/>
      <c r="K6" s="4"/>
    </row>
    <row r="7" spans="1:11" ht="48" customHeight="1" thickBot="1">
      <c r="A7" s="399"/>
      <c r="B7" s="5" t="s">
        <v>35</v>
      </c>
      <c r="C7" s="21"/>
      <c r="D7" s="489" t="s">
        <v>36</v>
      </c>
      <c r="E7" s="490"/>
      <c r="F7" s="491"/>
      <c r="G7" s="489" t="s">
        <v>0</v>
      </c>
      <c r="H7" s="490"/>
      <c r="I7" s="491"/>
      <c r="J7" s="6" t="s">
        <v>37</v>
      </c>
      <c r="K7" s="7" t="s">
        <v>38</v>
      </c>
    </row>
    <row r="8" spans="1:11" ht="15.75" customHeight="1">
      <c r="A8" s="399"/>
      <c r="B8" s="8" t="s">
        <v>39</v>
      </c>
      <c r="C8" s="22"/>
      <c r="D8" s="498" t="s">
        <v>261</v>
      </c>
      <c r="E8" s="498"/>
      <c r="F8" s="498"/>
      <c r="G8" s="565" t="s">
        <v>245</v>
      </c>
      <c r="H8" s="565"/>
      <c r="I8" s="565"/>
      <c r="J8" s="93">
        <v>421907151196</v>
      </c>
      <c r="K8" s="10"/>
    </row>
    <row r="9" spans="1:11" ht="15.75" customHeight="1">
      <c r="A9" s="399"/>
      <c r="B9" s="11" t="s">
        <v>43</v>
      </c>
      <c r="C9" s="23"/>
      <c r="D9" s="492" t="s">
        <v>260</v>
      </c>
      <c r="E9" s="492"/>
      <c r="F9" s="492"/>
      <c r="G9" s="565" t="s">
        <v>249</v>
      </c>
      <c r="H9" s="565"/>
      <c r="I9" s="565"/>
      <c r="J9" s="92">
        <v>421905500899</v>
      </c>
      <c r="K9" s="13"/>
    </row>
    <row r="10" spans="1:11" ht="15.75" customHeight="1">
      <c r="A10" s="399"/>
      <c r="B10" s="11" t="s">
        <v>40</v>
      </c>
      <c r="C10" s="23"/>
      <c r="D10" s="492" t="s">
        <v>259</v>
      </c>
      <c r="E10" s="492"/>
      <c r="F10" s="492"/>
      <c r="G10" s="565" t="s">
        <v>246</v>
      </c>
      <c r="H10" s="565"/>
      <c r="I10" s="565"/>
      <c r="J10" s="92">
        <v>421245924973</v>
      </c>
      <c r="K10" s="13"/>
    </row>
    <row r="11" spans="1:11" ht="15.75" customHeight="1">
      <c r="A11" s="399"/>
      <c r="B11" s="11" t="s">
        <v>41</v>
      </c>
      <c r="C11" s="23"/>
      <c r="D11" s="492" t="s">
        <v>236</v>
      </c>
      <c r="E11" s="492"/>
      <c r="F11" s="492"/>
      <c r="G11" s="565" t="s">
        <v>250</v>
      </c>
      <c r="H11" s="565"/>
      <c r="I11" s="565"/>
      <c r="J11" s="92">
        <v>421903750351</v>
      </c>
      <c r="K11" s="86"/>
    </row>
    <row r="12" spans="1:11" s="90" customFormat="1" ht="27">
      <c r="A12" s="399"/>
      <c r="B12" s="87" t="s">
        <v>42</v>
      </c>
      <c r="C12" s="88"/>
      <c r="D12" s="566" t="s">
        <v>232</v>
      </c>
      <c r="E12" s="566"/>
      <c r="F12" s="566"/>
      <c r="G12" s="567" t="s">
        <v>243</v>
      </c>
      <c r="H12" s="567"/>
      <c r="I12" s="567"/>
      <c r="J12" s="91">
        <v>421908490731</v>
      </c>
      <c r="K12" s="89" t="s">
        <v>265</v>
      </c>
    </row>
    <row r="13" spans="1:11" ht="16.5" customHeight="1" thickBot="1">
      <c r="A13" s="399"/>
      <c r="B13" s="14" t="s">
        <v>44</v>
      </c>
      <c r="C13" s="24"/>
      <c r="D13" s="493" t="s">
        <v>233</v>
      </c>
      <c r="E13" s="493"/>
      <c r="F13" s="493"/>
      <c r="G13" s="565" t="s">
        <v>244</v>
      </c>
      <c r="H13" s="565"/>
      <c r="I13" s="565"/>
      <c r="J13" s="94">
        <v>421908816101</v>
      </c>
      <c r="K13" s="16"/>
    </row>
    <row r="14" spans="1:11" ht="19.5" customHeight="1" thickBot="1">
      <c r="A14" s="395" t="s">
        <v>49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</row>
    <row r="15" spans="1:11" s="155" customFormat="1" ht="15.75" thickBot="1">
      <c r="A15" s="436"/>
      <c r="B15" s="438" t="s">
        <v>45</v>
      </c>
      <c r="C15" s="438" t="s">
        <v>52</v>
      </c>
      <c r="D15" s="440" t="s">
        <v>493</v>
      </c>
      <c r="E15" s="440"/>
      <c r="F15" s="441"/>
      <c r="G15" s="442" t="s">
        <v>0</v>
      </c>
      <c r="H15" s="442"/>
      <c r="I15" s="443"/>
      <c r="J15" s="154" t="s">
        <v>47</v>
      </c>
      <c r="K15" s="446" t="s">
        <v>1</v>
      </c>
    </row>
    <row r="16" spans="1:11" s="155" customFormat="1" ht="34.5" customHeight="1">
      <c r="A16" s="437"/>
      <c r="B16" s="439"/>
      <c r="C16" s="439"/>
      <c r="D16" s="157" t="s">
        <v>494</v>
      </c>
      <c r="E16" s="158" t="s">
        <v>495</v>
      </c>
      <c r="F16" s="158" t="s">
        <v>496</v>
      </c>
      <c r="G16" s="444"/>
      <c r="H16" s="444"/>
      <c r="I16" s="445"/>
      <c r="J16" s="156" t="s">
        <v>46</v>
      </c>
      <c r="K16" s="447"/>
    </row>
    <row r="17" spans="1:12" ht="18" customHeight="1">
      <c r="A17" s="83">
        <v>1</v>
      </c>
      <c r="B17" s="85" t="s">
        <v>161</v>
      </c>
      <c r="C17" s="46">
        <v>3439</v>
      </c>
      <c r="D17" s="83">
        <v>30</v>
      </c>
      <c r="E17" s="83">
        <v>10</v>
      </c>
      <c r="F17" s="83">
        <v>0</v>
      </c>
      <c r="G17" s="568" t="s">
        <v>252</v>
      </c>
      <c r="H17" s="569"/>
      <c r="I17" s="570"/>
      <c r="J17" s="95"/>
      <c r="K17" s="84">
        <v>50</v>
      </c>
      <c r="L17" s="82"/>
    </row>
    <row r="18" spans="1:12" ht="18" customHeight="1">
      <c r="A18" s="83">
        <v>2</v>
      </c>
      <c r="B18" s="85" t="s">
        <v>260</v>
      </c>
      <c r="C18" s="46">
        <v>3293</v>
      </c>
      <c r="D18" s="83">
        <v>55</v>
      </c>
      <c r="E18" s="83">
        <v>10</v>
      </c>
      <c r="F18" s="83">
        <v>0</v>
      </c>
      <c r="G18" s="568" t="s">
        <v>249</v>
      </c>
      <c r="H18" s="569"/>
      <c r="I18" s="570"/>
      <c r="J18" s="96" t="s">
        <v>266</v>
      </c>
      <c r="K18" s="84">
        <v>150</v>
      </c>
      <c r="L18" s="82"/>
    </row>
    <row r="19" spans="1:12" ht="18" customHeight="1">
      <c r="A19" s="83">
        <v>3</v>
      </c>
      <c r="B19" s="85" t="s">
        <v>263</v>
      </c>
      <c r="C19" s="84"/>
      <c r="D19" s="83">
        <v>0</v>
      </c>
      <c r="E19" s="83">
        <v>0</v>
      </c>
      <c r="F19" s="83">
        <v>0</v>
      </c>
      <c r="G19" s="568" t="s">
        <v>251</v>
      </c>
      <c r="H19" s="569"/>
      <c r="I19" s="570"/>
      <c r="J19" s="95">
        <v>421905659171</v>
      </c>
      <c r="K19" s="84">
        <v>30</v>
      </c>
      <c r="L19" s="82"/>
    </row>
    <row r="20" spans="1:12" ht="18" customHeight="1">
      <c r="A20" s="83">
        <v>4</v>
      </c>
      <c r="B20" s="85" t="s">
        <v>232</v>
      </c>
      <c r="C20" s="46">
        <v>3426</v>
      </c>
      <c r="D20" s="83">
        <v>40</v>
      </c>
      <c r="E20" s="83">
        <v>10</v>
      </c>
      <c r="F20" s="83">
        <v>0</v>
      </c>
      <c r="G20" s="568" t="s">
        <v>243</v>
      </c>
      <c r="H20" s="569"/>
      <c r="I20" s="570"/>
      <c r="J20" s="97" t="s">
        <v>265</v>
      </c>
      <c r="K20" s="84">
        <v>120</v>
      </c>
      <c r="L20" s="82"/>
    </row>
    <row r="21" spans="1:12" ht="18" customHeight="1">
      <c r="A21" s="83">
        <v>5</v>
      </c>
      <c r="B21" s="85" t="s">
        <v>237</v>
      </c>
      <c r="C21" s="46">
        <v>3433</v>
      </c>
      <c r="D21" s="136">
        <v>0</v>
      </c>
      <c r="E21" s="136">
        <v>0</v>
      </c>
      <c r="F21" s="83">
        <v>0</v>
      </c>
      <c r="G21" s="568" t="s">
        <v>250</v>
      </c>
      <c r="H21" s="569"/>
      <c r="I21" s="570"/>
      <c r="J21" s="95"/>
      <c r="K21" s="84">
        <v>0</v>
      </c>
      <c r="L21" s="82"/>
    </row>
    <row r="22" spans="1:12" ht="18" customHeight="1">
      <c r="A22" s="83">
        <v>6</v>
      </c>
      <c r="B22" s="85" t="s">
        <v>236</v>
      </c>
      <c r="C22" s="46">
        <v>3433</v>
      </c>
      <c r="D22" s="83">
        <v>30</v>
      </c>
      <c r="E22" s="83">
        <v>10</v>
      </c>
      <c r="F22" s="83">
        <v>0</v>
      </c>
      <c r="G22" s="568" t="s">
        <v>250</v>
      </c>
      <c r="H22" s="569"/>
      <c r="I22" s="570"/>
      <c r="J22" s="95"/>
      <c r="K22" s="84">
        <v>100</v>
      </c>
      <c r="L22" s="82"/>
    </row>
    <row r="23" spans="1:12" ht="18" customHeight="1">
      <c r="A23" s="83">
        <v>7</v>
      </c>
      <c r="B23" s="85" t="s">
        <v>234</v>
      </c>
      <c r="C23" s="46">
        <v>3447</v>
      </c>
      <c r="D23" s="83">
        <v>25</v>
      </c>
      <c r="E23" s="83">
        <v>10</v>
      </c>
      <c r="F23" s="83">
        <v>0</v>
      </c>
      <c r="G23" s="568" t="s">
        <v>245</v>
      </c>
      <c r="H23" s="569"/>
      <c r="I23" s="570"/>
      <c r="J23" s="95"/>
      <c r="K23" s="84">
        <v>80</v>
      </c>
      <c r="L23" s="82"/>
    </row>
    <row r="24" spans="1:12" ht="18" customHeight="1">
      <c r="A24" s="83">
        <v>8</v>
      </c>
      <c r="B24" s="85" t="s">
        <v>159</v>
      </c>
      <c r="C24" s="46">
        <v>3437</v>
      </c>
      <c r="D24" s="83">
        <v>20</v>
      </c>
      <c r="E24" s="83">
        <v>7</v>
      </c>
      <c r="F24" s="83">
        <v>0</v>
      </c>
      <c r="G24" s="568" t="s">
        <v>253</v>
      </c>
      <c r="H24" s="569"/>
      <c r="I24" s="570"/>
      <c r="J24" s="95"/>
      <c r="K24" s="84">
        <v>50</v>
      </c>
      <c r="L24" s="82"/>
    </row>
    <row r="25" spans="1:12" ht="18" customHeight="1">
      <c r="A25" s="83">
        <v>9</v>
      </c>
      <c r="B25" s="85" t="s">
        <v>264</v>
      </c>
      <c r="C25" s="46">
        <v>3430</v>
      </c>
      <c r="D25" s="83">
        <v>30</v>
      </c>
      <c r="E25" s="83">
        <v>0</v>
      </c>
      <c r="F25" s="83">
        <v>0</v>
      </c>
      <c r="G25" s="568" t="s">
        <v>256</v>
      </c>
      <c r="H25" s="569"/>
      <c r="I25" s="570"/>
      <c r="J25" s="95"/>
      <c r="K25" s="84">
        <v>80</v>
      </c>
      <c r="L25" s="82"/>
    </row>
    <row r="26" spans="1:12" ht="18" customHeight="1">
      <c r="A26" s="83">
        <v>10</v>
      </c>
      <c r="B26" s="85" t="s">
        <v>235</v>
      </c>
      <c r="C26" s="46">
        <v>3427</v>
      </c>
      <c r="D26" s="83">
        <v>0</v>
      </c>
      <c r="E26" s="83">
        <v>0</v>
      </c>
      <c r="F26" s="83">
        <v>0</v>
      </c>
      <c r="G26" s="568" t="s">
        <v>247</v>
      </c>
      <c r="H26" s="569"/>
      <c r="I26" s="570"/>
      <c r="J26" s="95"/>
      <c r="K26" s="84">
        <v>80</v>
      </c>
      <c r="L26" s="82"/>
    </row>
    <row r="27" spans="1:12" ht="18" customHeight="1">
      <c r="A27" s="83">
        <v>11</v>
      </c>
      <c r="B27" s="85" t="s">
        <v>240</v>
      </c>
      <c r="C27" s="46">
        <v>3429</v>
      </c>
      <c r="D27" s="83">
        <v>20</v>
      </c>
      <c r="E27" s="83">
        <v>5</v>
      </c>
      <c r="F27" s="83">
        <v>0</v>
      </c>
      <c r="G27" s="568" t="s">
        <v>255</v>
      </c>
      <c r="H27" s="569"/>
      <c r="I27" s="570"/>
      <c r="J27" s="95"/>
      <c r="K27" s="84">
        <v>80</v>
      </c>
      <c r="L27" s="82"/>
    </row>
    <row r="28" spans="1:12" ht="18" customHeight="1">
      <c r="A28" s="83">
        <v>12</v>
      </c>
      <c r="B28" s="85" t="s">
        <v>262</v>
      </c>
      <c r="C28" s="46">
        <v>3435</v>
      </c>
      <c r="D28" s="83">
        <v>60</v>
      </c>
      <c r="E28" s="83">
        <v>10</v>
      </c>
      <c r="F28" s="83">
        <v>0</v>
      </c>
      <c r="G28" s="568" t="s">
        <v>248</v>
      </c>
      <c r="H28" s="569"/>
      <c r="I28" s="570"/>
      <c r="J28" s="95"/>
      <c r="K28" s="84">
        <v>150</v>
      </c>
      <c r="L28" s="82"/>
    </row>
    <row r="29" spans="1:12" ht="18" customHeight="1">
      <c r="A29" s="83">
        <v>13</v>
      </c>
      <c r="B29" s="85" t="s">
        <v>242</v>
      </c>
      <c r="C29" s="46">
        <v>3428</v>
      </c>
      <c r="D29" s="83">
        <v>30</v>
      </c>
      <c r="E29" s="83">
        <v>5</v>
      </c>
      <c r="F29" s="83">
        <v>0</v>
      </c>
      <c r="G29" s="568" t="s">
        <v>258</v>
      </c>
      <c r="H29" s="569"/>
      <c r="I29" s="570"/>
      <c r="J29" s="95"/>
      <c r="K29" s="84">
        <v>80</v>
      </c>
      <c r="L29" s="82"/>
    </row>
    <row r="30" spans="1:12" ht="18" customHeight="1">
      <c r="A30" s="83">
        <v>14</v>
      </c>
      <c r="B30" s="85" t="s">
        <v>238</v>
      </c>
      <c r="C30" s="46">
        <v>3425</v>
      </c>
      <c r="D30" s="83">
        <v>20</v>
      </c>
      <c r="E30" s="83">
        <v>0</v>
      </c>
      <c r="F30" s="83">
        <v>0</v>
      </c>
      <c r="G30" s="568" t="s">
        <v>253</v>
      </c>
      <c r="H30" s="569"/>
      <c r="I30" s="570"/>
      <c r="J30" s="95"/>
      <c r="K30" s="84">
        <v>80</v>
      </c>
      <c r="L30" s="82"/>
    </row>
    <row r="31" spans="1:12" ht="18" customHeight="1">
      <c r="A31" s="83">
        <v>15</v>
      </c>
      <c r="B31" s="85" t="s">
        <v>160</v>
      </c>
      <c r="C31" s="47">
        <v>3424</v>
      </c>
      <c r="D31" s="83">
        <v>20</v>
      </c>
      <c r="E31" s="83">
        <v>7</v>
      </c>
      <c r="F31" s="83">
        <v>0</v>
      </c>
      <c r="G31" s="568" t="s">
        <v>253</v>
      </c>
      <c r="H31" s="569"/>
      <c r="I31" s="570"/>
      <c r="J31" s="95"/>
      <c r="K31" s="84">
        <v>60</v>
      </c>
      <c r="L31" s="82"/>
    </row>
    <row r="32" spans="1:12" ht="18" customHeight="1">
      <c r="A32" s="83">
        <v>16</v>
      </c>
      <c r="B32" s="85" t="s">
        <v>233</v>
      </c>
      <c r="C32" s="46">
        <v>3446</v>
      </c>
      <c r="D32" s="83">
        <v>25</v>
      </c>
      <c r="E32" s="83">
        <v>10</v>
      </c>
      <c r="F32" s="83">
        <v>0</v>
      </c>
      <c r="G32" s="568" t="s">
        <v>244</v>
      </c>
      <c r="H32" s="569"/>
      <c r="I32" s="570"/>
      <c r="J32" s="95"/>
      <c r="K32" s="84">
        <v>90</v>
      </c>
      <c r="L32" s="82"/>
    </row>
    <row r="33" spans="1:12" ht="23.25" customHeight="1">
      <c r="A33" s="83">
        <v>17</v>
      </c>
      <c r="B33" s="85" t="s">
        <v>259</v>
      </c>
      <c r="C33" s="46">
        <v>3440</v>
      </c>
      <c r="D33" s="83">
        <v>25</v>
      </c>
      <c r="E33" s="83">
        <v>10</v>
      </c>
      <c r="F33" s="83">
        <v>0</v>
      </c>
      <c r="G33" s="568" t="s">
        <v>246</v>
      </c>
      <c r="H33" s="569"/>
      <c r="I33" s="570"/>
      <c r="J33" s="95"/>
      <c r="K33" s="84">
        <v>60</v>
      </c>
      <c r="L33" s="82"/>
    </row>
    <row r="34" spans="1:12" ht="15">
      <c r="A34" s="83">
        <v>18</v>
      </c>
      <c r="B34" s="85" t="s">
        <v>241</v>
      </c>
      <c r="C34" s="46">
        <v>3430</v>
      </c>
      <c r="D34" s="83">
        <v>0</v>
      </c>
      <c r="E34" s="83">
        <v>0</v>
      </c>
      <c r="F34" s="83">
        <v>0</v>
      </c>
      <c r="G34" s="568" t="s">
        <v>257</v>
      </c>
      <c r="H34" s="569"/>
      <c r="I34" s="570"/>
      <c r="J34" s="95"/>
      <c r="K34" s="84">
        <v>0</v>
      </c>
      <c r="L34" s="82"/>
    </row>
    <row r="35" spans="1:12" ht="18" customHeight="1">
      <c r="A35" s="83">
        <v>19</v>
      </c>
      <c r="B35" s="85" t="s">
        <v>239</v>
      </c>
      <c r="C35" s="46">
        <v>3288</v>
      </c>
      <c r="D35" s="83">
        <v>20</v>
      </c>
      <c r="E35" s="83">
        <v>6</v>
      </c>
      <c r="F35" s="83">
        <v>0</v>
      </c>
      <c r="G35" s="568" t="s">
        <v>254</v>
      </c>
      <c r="H35" s="569"/>
      <c r="I35" s="570"/>
      <c r="J35" s="95"/>
      <c r="K35" s="84">
        <v>100</v>
      </c>
      <c r="L35" s="82"/>
    </row>
    <row r="36" spans="1:12" s="141" customFormat="1" ht="18" customHeight="1" thickBot="1">
      <c r="A36" s="138"/>
      <c r="B36" s="572" t="s">
        <v>51</v>
      </c>
      <c r="C36" s="572"/>
      <c r="D36" s="138">
        <f>SUM(D17:D35)</f>
        <v>450</v>
      </c>
      <c r="E36" s="138">
        <f>SUM(E17:E35)</f>
        <v>110</v>
      </c>
      <c r="F36" s="138">
        <f>SUM(F17:F35)</f>
        <v>0</v>
      </c>
      <c r="G36" s="571"/>
      <c r="H36" s="571"/>
      <c r="I36" s="571"/>
      <c r="J36" s="139"/>
      <c r="K36" s="138">
        <f>SUM(K17:K35)</f>
        <v>1440</v>
      </c>
      <c r="L36" s="140"/>
    </row>
    <row r="37" spans="2:6" ht="22.5">
      <c r="B37" s="172" t="s">
        <v>508</v>
      </c>
      <c r="C37" s="172"/>
      <c r="D37" s="173">
        <f>D36</f>
        <v>450</v>
      </c>
      <c r="E37" s="173">
        <f>E36</f>
        <v>110</v>
      </c>
      <c r="F37" s="173">
        <f>F36</f>
        <v>0</v>
      </c>
    </row>
    <row r="38" spans="2:6" ht="22.5">
      <c r="B38" s="174" t="s">
        <v>509</v>
      </c>
      <c r="C38" s="175"/>
      <c r="D38" s="176">
        <f>D37/30</f>
        <v>15</v>
      </c>
      <c r="E38" s="176">
        <f>E37/25</f>
        <v>4.4</v>
      </c>
      <c r="F38" s="176">
        <f>F37/25</f>
        <v>0</v>
      </c>
    </row>
    <row r="39" spans="2:6" ht="45">
      <c r="B39" s="174" t="s">
        <v>510</v>
      </c>
      <c r="C39" s="175">
        <v>19</v>
      </c>
      <c r="D39" s="177">
        <f>D37/C39</f>
        <v>23.68421052631579</v>
      </c>
      <c r="E39" s="175"/>
      <c r="F39" s="175"/>
    </row>
    <row r="40" spans="2:6" ht="35.25">
      <c r="B40" s="174" t="s">
        <v>511</v>
      </c>
      <c r="C40" s="175">
        <v>15</v>
      </c>
      <c r="D40" s="177">
        <f>D37/C40</f>
        <v>30</v>
      </c>
      <c r="E40" s="175"/>
      <c r="F40" s="175"/>
    </row>
    <row r="41" spans="2:6" ht="24">
      <c r="B41" s="174" t="s">
        <v>512</v>
      </c>
      <c r="C41" s="175"/>
      <c r="D41" s="175">
        <v>15</v>
      </c>
      <c r="E41" s="175"/>
      <c r="F41" s="175"/>
    </row>
    <row r="42" spans="2:6" ht="24.75" thickBot="1">
      <c r="B42" s="178" t="s">
        <v>513</v>
      </c>
      <c r="C42" s="175"/>
      <c r="D42" s="175">
        <f>30*D41</f>
        <v>450</v>
      </c>
      <c r="E42" s="175"/>
      <c r="F42" s="175"/>
    </row>
    <row r="43" spans="2:6" ht="15.75" thickBot="1">
      <c r="B43" s="180" t="s">
        <v>514</v>
      </c>
      <c r="C43" s="181"/>
      <c r="D43" s="181">
        <f>D42-D37</f>
        <v>0</v>
      </c>
      <c r="E43" s="181"/>
      <c r="F43" s="182"/>
    </row>
    <row r="45" spans="2:4" ht="15">
      <c r="B45" s="183" t="s">
        <v>515</v>
      </c>
      <c r="C45" s="183"/>
      <c r="D45" s="184">
        <f>D43/30</f>
        <v>0</v>
      </c>
    </row>
  </sheetData>
  <sheetProtection/>
  <mergeCells count="49">
    <mergeCell ref="B36:C36"/>
    <mergeCell ref="G28:I28"/>
    <mergeCell ref="G18:I18"/>
    <mergeCell ref="G19:I19"/>
    <mergeCell ref="G20:I20"/>
    <mergeCell ref="G21:I21"/>
    <mergeCell ref="G22:I22"/>
    <mergeCell ref="G23:I23"/>
    <mergeCell ref="G24:I24"/>
    <mergeCell ref="G25:I25"/>
    <mergeCell ref="G35:I35"/>
    <mergeCell ref="G36:I36"/>
    <mergeCell ref="G29:I29"/>
    <mergeCell ref="G30:I30"/>
    <mergeCell ref="G31:I31"/>
    <mergeCell ref="G32:I32"/>
    <mergeCell ref="G33:I33"/>
    <mergeCell ref="G34:I34"/>
    <mergeCell ref="G26:I26"/>
    <mergeCell ref="G27:I27"/>
    <mergeCell ref="G17:I17"/>
    <mergeCell ref="A15:A16"/>
    <mergeCell ref="B15:B16"/>
    <mergeCell ref="C15:C16"/>
    <mergeCell ref="D15:F15"/>
    <mergeCell ref="G15:I16"/>
    <mergeCell ref="K15:K16"/>
    <mergeCell ref="D12:F12"/>
    <mergeCell ref="G12:I12"/>
    <mergeCell ref="D13:F13"/>
    <mergeCell ref="G13:I13"/>
    <mergeCell ref="A14:K14"/>
    <mergeCell ref="A7:A13"/>
    <mergeCell ref="D7:F7"/>
    <mergeCell ref="G7:I7"/>
    <mergeCell ref="D8:F8"/>
    <mergeCell ref="G8:I8"/>
    <mergeCell ref="D9:F9"/>
    <mergeCell ref="G9:I9"/>
    <mergeCell ref="D10:F10"/>
    <mergeCell ref="G10:I10"/>
    <mergeCell ref="D11:F11"/>
    <mergeCell ref="G11:I11"/>
    <mergeCell ref="B1:I1"/>
    <mergeCell ref="B2:F2"/>
    <mergeCell ref="G2:K2"/>
    <mergeCell ref="D3:K3"/>
    <mergeCell ref="D4:F4"/>
    <mergeCell ref="D5:I6"/>
  </mergeCells>
  <hyperlinks>
    <hyperlink ref="K12" r:id="rId1" display="mailto:michal.gajdusek@oz.allianzsp.sk"/>
    <hyperlink ref="J20" r:id="rId2" display="mailto:michal.gajdusek@oz.allianzsp.sk"/>
    <hyperlink ref="J18" r:id="rId3" display="rudolf.cisarik@oz.allianzsp.sk"/>
  </hyperlinks>
  <printOptions horizontalCentered="1"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portrait" paperSize="9" scale="83" r:id="rId6"/>
  <legacyDrawing r:id="rId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25">
      <selection activeCell="R16" sqref="R16"/>
    </sheetView>
  </sheetViews>
  <sheetFormatPr defaultColWidth="9.140625" defaultRowHeight="15"/>
  <cols>
    <col min="1" max="1" width="4.57421875" style="0" customWidth="1"/>
    <col min="2" max="2" width="16.28125" style="0" customWidth="1"/>
    <col min="3" max="3" width="6.8515625" style="0" customWidth="1"/>
    <col min="4" max="4" width="5.57421875" style="0" customWidth="1"/>
    <col min="5" max="5" width="6.8515625" style="0" customWidth="1"/>
    <col min="6" max="6" width="8.57421875" style="0" customWidth="1"/>
    <col min="10" max="11" width="11.57421875" style="0" customWidth="1"/>
  </cols>
  <sheetData>
    <row r="1" spans="1:11" ht="19.5" customHeight="1">
      <c r="A1" s="1"/>
      <c r="B1" s="418" t="s">
        <v>505</v>
      </c>
      <c r="C1" s="418"/>
      <c r="D1" s="418"/>
      <c r="E1" s="418"/>
      <c r="F1" s="418"/>
      <c r="G1" s="418"/>
      <c r="H1" s="418"/>
      <c r="I1" s="418"/>
      <c r="J1" s="1"/>
      <c r="K1" s="1"/>
    </row>
    <row r="2" spans="1:11" ht="21" customHeight="1">
      <c r="A2" s="1"/>
      <c r="B2" s="418" t="s">
        <v>33</v>
      </c>
      <c r="C2" s="418"/>
      <c r="D2" s="418"/>
      <c r="E2" s="418"/>
      <c r="F2" s="418"/>
      <c r="G2" s="527" t="s">
        <v>128</v>
      </c>
      <c r="H2" s="528"/>
      <c r="I2" s="528"/>
      <c r="J2" s="528"/>
      <c r="K2" s="529"/>
    </row>
    <row r="3" spans="1:11" ht="18" customHeight="1">
      <c r="A3" s="1"/>
      <c r="B3" s="2" t="s">
        <v>48</v>
      </c>
      <c r="C3" s="2"/>
      <c r="D3" s="457" t="s">
        <v>53</v>
      </c>
      <c r="E3" s="458"/>
      <c r="F3" s="458"/>
      <c r="G3" s="458"/>
      <c r="H3" s="458"/>
      <c r="I3" s="458"/>
      <c r="J3" s="458"/>
      <c r="K3" s="459"/>
    </row>
    <row r="4" spans="1:11" ht="19.5" customHeight="1">
      <c r="A4" s="1"/>
      <c r="B4" s="2" t="s">
        <v>50</v>
      </c>
      <c r="C4" s="2"/>
      <c r="D4" s="457">
        <v>2010</v>
      </c>
      <c r="E4" s="458"/>
      <c r="F4" s="459"/>
      <c r="G4" s="1"/>
      <c r="H4" s="1"/>
      <c r="I4" s="3"/>
      <c r="J4" s="3"/>
      <c r="K4" s="3"/>
    </row>
    <row r="5" spans="1:11" ht="15" customHeight="1" thickBot="1">
      <c r="A5" s="103"/>
      <c r="B5" s="4"/>
      <c r="C5" s="4"/>
      <c r="D5" s="455" t="s">
        <v>34</v>
      </c>
      <c r="E5" s="455"/>
      <c r="F5" s="455"/>
      <c r="G5" s="455"/>
      <c r="H5" s="455"/>
      <c r="I5" s="455"/>
      <c r="J5" s="4"/>
      <c r="K5" s="4"/>
    </row>
    <row r="6" spans="1:11" ht="15.75" hidden="1" thickBot="1">
      <c r="A6" s="103"/>
      <c r="B6" s="4"/>
      <c r="C6" s="4"/>
      <c r="D6" s="455"/>
      <c r="E6" s="455"/>
      <c r="F6" s="455"/>
      <c r="G6" s="455"/>
      <c r="H6" s="455"/>
      <c r="I6" s="455"/>
      <c r="J6" s="4"/>
      <c r="K6" s="4"/>
    </row>
    <row r="7" spans="1:11" ht="15.75" thickBot="1">
      <c r="A7" s="399"/>
      <c r="B7" s="5" t="s">
        <v>35</v>
      </c>
      <c r="C7" s="21"/>
      <c r="D7" s="489" t="s">
        <v>36</v>
      </c>
      <c r="E7" s="490"/>
      <c r="F7" s="491"/>
      <c r="G7" s="489" t="s">
        <v>0</v>
      </c>
      <c r="H7" s="490"/>
      <c r="I7" s="491"/>
      <c r="J7" s="6" t="s">
        <v>37</v>
      </c>
      <c r="K7" s="7" t="s">
        <v>38</v>
      </c>
    </row>
    <row r="8" spans="1:11" ht="15">
      <c r="A8" s="399"/>
      <c r="B8" s="8" t="s">
        <v>39</v>
      </c>
      <c r="C8" s="22"/>
      <c r="D8" s="532" t="s">
        <v>435</v>
      </c>
      <c r="E8" s="532"/>
      <c r="F8" s="532"/>
      <c r="G8" s="532" t="s">
        <v>436</v>
      </c>
      <c r="H8" s="532"/>
      <c r="I8" s="532"/>
      <c r="J8" s="9">
        <v>44887645</v>
      </c>
      <c r="K8" s="10"/>
    </row>
    <row r="9" spans="1:11" ht="15">
      <c r="A9" s="399"/>
      <c r="B9" s="11" t="s">
        <v>43</v>
      </c>
      <c r="C9" s="23"/>
      <c r="D9" s="530" t="s">
        <v>437</v>
      </c>
      <c r="E9" s="530"/>
      <c r="F9" s="530"/>
      <c r="G9" s="530" t="s">
        <v>438</v>
      </c>
      <c r="H9" s="530"/>
      <c r="I9" s="530"/>
      <c r="J9" s="12"/>
      <c r="K9" s="13"/>
    </row>
    <row r="10" spans="1:11" ht="15">
      <c r="A10" s="399"/>
      <c r="B10" s="11" t="s">
        <v>40</v>
      </c>
      <c r="C10" s="23"/>
      <c r="D10" s="530" t="s">
        <v>439</v>
      </c>
      <c r="E10" s="530"/>
      <c r="F10" s="530"/>
      <c r="G10" s="530" t="s">
        <v>440</v>
      </c>
      <c r="H10" s="530"/>
      <c r="I10" s="530"/>
      <c r="J10" s="121">
        <v>905706391</v>
      </c>
      <c r="K10" s="13"/>
    </row>
    <row r="11" spans="1:11" ht="15">
      <c r="A11" s="399"/>
      <c r="B11" s="11" t="s">
        <v>41</v>
      </c>
      <c r="C11" s="23"/>
      <c r="D11" s="530" t="s">
        <v>441</v>
      </c>
      <c r="E11" s="530"/>
      <c r="F11" s="530"/>
      <c r="G11" s="530" t="s">
        <v>442</v>
      </c>
      <c r="H11" s="530"/>
      <c r="I11" s="530"/>
      <c r="J11" s="12"/>
      <c r="K11" s="13"/>
    </row>
    <row r="12" spans="1:11" ht="15">
      <c r="A12" s="399"/>
      <c r="B12" s="11" t="s">
        <v>42</v>
      </c>
      <c r="C12" s="23"/>
      <c r="D12" s="530" t="s">
        <v>443</v>
      </c>
      <c r="E12" s="530"/>
      <c r="F12" s="530"/>
      <c r="G12" s="530" t="s">
        <v>444</v>
      </c>
      <c r="H12" s="530"/>
      <c r="I12" s="530"/>
      <c r="J12" s="12"/>
      <c r="K12" s="13"/>
    </row>
    <row r="13" spans="1:11" ht="15.75" thickBot="1">
      <c r="A13" s="399"/>
      <c r="B13" s="14" t="s">
        <v>44</v>
      </c>
      <c r="C13" s="24"/>
      <c r="D13" s="531" t="s">
        <v>445</v>
      </c>
      <c r="E13" s="531"/>
      <c r="F13" s="531"/>
      <c r="G13" s="531" t="s">
        <v>446</v>
      </c>
      <c r="H13" s="531"/>
      <c r="I13" s="531"/>
      <c r="J13" s="15"/>
      <c r="K13" s="16"/>
    </row>
    <row r="14" spans="1:11" ht="19.5" customHeight="1" thickBot="1">
      <c r="A14" s="395" t="s">
        <v>49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</row>
    <row r="15" spans="1:11" s="155" customFormat="1" ht="15.75" thickBot="1">
      <c r="A15" s="436"/>
      <c r="B15" s="438" t="s">
        <v>45</v>
      </c>
      <c r="C15" s="438" t="s">
        <v>52</v>
      </c>
      <c r="D15" s="440" t="s">
        <v>493</v>
      </c>
      <c r="E15" s="440"/>
      <c r="F15" s="441"/>
      <c r="G15" s="442" t="s">
        <v>0</v>
      </c>
      <c r="H15" s="442"/>
      <c r="I15" s="443"/>
      <c r="J15" s="154" t="s">
        <v>47</v>
      </c>
      <c r="K15" s="446" t="s">
        <v>1</v>
      </c>
    </row>
    <row r="16" spans="1:11" s="155" customFormat="1" ht="34.5" customHeight="1" thickBot="1">
      <c r="A16" s="573"/>
      <c r="B16" s="439"/>
      <c r="C16" s="439"/>
      <c r="D16" s="157" t="s">
        <v>494</v>
      </c>
      <c r="E16" s="158" t="s">
        <v>495</v>
      </c>
      <c r="F16" s="158" t="s">
        <v>496</v>
      </c>
      <c r="G16" s="444"/>
      <c r="H16" s="444"/>
      <c r="I16" s="445"/>
      <c r="J16" s="156" t="s">
        <v>46</v>
      </c>
      <c r="K16" s="447"/>
    </row>
    <row r="17" spans="1:11" ht="15" customHeight="1">
      <c r="A17" s="187" t="s">
        <v>2</v>
      </c>
      <c r="B17" s="18" t="s">
        <v>435</v>
      </c>
      <c r="C17" s="25">
        <v>3365</v>
      </c>
      <c r="D17" s="9">
        <v>35</v>
      </c>
      <c r="E17" s="9">
        <v>8</v>
      </c>
      <c r="F17" s="9">
        <v>0</v>
      </c>
      <c r="G17" s="574" t="s">
        <v>447</v>
      </c>
      <c r="H17" s="574"/>
      <c r="I17" s="574"/>
      <c r="J17" s="9">
        <v>44887645</v>
      </c>
      <c r="K17" s="10">
        <v>100</v>
      </c>
    </row>
    <row r="18" spans="1:11" ht="15" customHeight="1">
      <c r="A18" s="17" t="s">
        <v>3</v>
      </c>
      <c r="B18" s="19" t="s">
        <v>443</v>
      </c>
      <c r="C18" s="26">
        <v>3369</v>
      </c>
      <c r="D18" s="12">
        <v>25</v>
      </c>
      <c r="E18" s="12">
        <v>5</v>
      </c>
      <c r="F18" s="12">
        <v>0</v>
      </c>
      <c r="G18" s="575" t="s">
        <v>448</v>
      </c>
      <c r="H18" s="575"/>
      <c r="I18" s="575"/>
      <c r="J18" s="12"/>
      <c r="K18" s="13">
        <v>70</v>
      </c>
    </row>
    <row r="19" spans="1:11" ht="15" customHeight="1">
      <c r="A19" s="17" t="s">
        <v>4</v>
      </c>
      <c r="B19" s="19" t="s">
        <v>449</v>
      </c>
      <c r="C19" s="26">
        <v>5004</v>
      </c>
      <c r="D19" s="12">
        <v>10</v>
      </c>
      <c r="E19" s="12">
        <v>12</v>
      </c>
      <c r="F19" s="12">
        <v>0</v>
      </c>
      <c r="G19" s="575" t="s">
        <v>450</v>
      </c>
      <c r="H19" s="575"/>
      <c r="I19" s="575"/>
      <c r="J19" s="12"/>
      <c r="K19" s="13">
        <v>70</v>
      </c>
    </row>
    <row r="20" spans="1:11" ht="15" customHeight="1">
      <c r="A20" s="17" t="s">
        <v>5</v>
      </c>
      <c r="B20" s="19" t="s">
        <v>451</v>
      </c>
      <c r="C20" s="26">
        <v>4213</v>
      </c>
      <c r="D20" s="12">
        <v>0</v>
      </c>
      <c r="E20" s="12">
        <v>0</v>
      </c>
      <c r="F20" s="12">
        <v>0</v>
      </c>
      <c r="G20" s="575" t="s">
        <v>452</v>
      </c>
      <c r="H20" s="575"/>
      <c r="I20" s="575"/>
      <c r="J20" s="12"/>
      <c r="K20" s="13">
        <v>50</v>
      </c>
    </row>
    <row r="21" spans="1:11" ht="15" customHeight="1">
      <c r="A21" s="17" t="s">
        <v>6</v>
      </c>
      <c r="B21" s="19" t="s">
        <v>453</v>
      </c>
      <c r="C21" s="26">
        <v>3464</v>
      </c>
      <c r="D21" s="12">
        <v>30</v>
      </c>
      <c r="E21" s="12">
        <v>10</v>
      </c>
      <c r="F21" s="12">
        <v>0</v>
      </c>
      <c r="G21" s="575" t="s">
        <v>454</v>
      </c>
      <c r="H21" s="575"/>
      <c r="I21" s="575"/>
      <c r="J21" s="12"/>
      <c r="K21" s="13">
        <v>80</v>
      </c>
    </row>
    <row r="22" spans="1:11" ht="15" customHeight="1">
      <c r="A22" s="17" t="s">
        <v>7</v>
      </c>
      <c r="B22" s="19" t="s">
        <v>439</v>
      </c>
      <c r="C22" s="26">
        <v>3364</v>
      </c>
      <c r="D22" s="12">
        <v>35</v>
      </c>
      <c r="E22" s="12">
        <v>10</v>
      </c>
      <c r="F22" s="12"/>
      <c r="G22" s="575" t="s">
        <v>455</v>
      </c>
      <c r="H22" s="575"/>
      <c r="I22" s="575"/>
      <c r="J22" s="121">
        <v>905706391</v>
      </c>
      <c r="K22" s="13">
        <v>70</v>
      </c>
    </row>
    <row r="23" spans="1:11" ht="15" customHeight="1">
      <c r="A23" s="17" t="s">
        <v>8</v>
      </c>
      <c r="B23" s="19" t="s">
        <v>456</v>
      </c>
      <c r="C23" s="26">
        <v>4415</v>
      </c>
      <c r="D23" s="12">
        <v>30</v>
      </c>
      <c r="E23" s="12">
        <v>10</v>
      </c>
      <c r="F23" s="12">
        <v>0</v>
      </c>
      <c r="G23" s="575" t="s">
        <v>457</v>
      </c>
      <c r="H23" s="575"/>
      <c r="I23" s="575"/>
      <c r="J23" s="12"/>
      <c r="K23" s="13">
        <v>100</v>
      </c>
    </row>
    <row r="24" spans="1:11" ht="15" customHeight="1">
      <c r="A24" s="17" t="s">
        <v>9</v>
      </c>
      <c r="B24" s="19" t="s">
        <v>445</v>
      </c>
      <c r="C24" s="26">
        <v>4216</v>
      </c>
      <c r="D24" s="12">
        <v>10</v>
      </c>
      <c r="E24" s="12">
        <v>5</v>
      </c>
      <c r="F24" s="12">
        <v>0</v>
      </c>
      <c r="G24" s="575" t="s">
        <v>458</v>
      </c>
      <c r="H24" s="575"/>
      <c r="I24" s="575"/>
      <c r="J24" s="12"/>
      <c r="K24" s="13">
        <v>70</v>
      </c>
    </row>
    <row r="25" spans="1:11" ht="15" customHeight="1">
      <c r="A25" s="17" t="s">
        <v>10</v>
      </c>
      <c r="B25" s="19" t="s">
        <v>542</v>
      </c>
      <c r="C25" s="26">
        <v>4214</v>
      </c>
      <c r="D25" s="12">
        <v>25</v>
      </c>
      <c r="E25" s="12">
        <v>4</v>
      </c>
      <c r="F25" s="12">
        <v>0</v>
      </c>
      <c r="G25" s="575" t="s">
        <v>459</v>
      </c>
      <c r="H25" s="575"/>
      <c r="I25" s="575"/>
      <c r="J25" s="12"/>
      <c r="K25" s="13">
        <v>60</v>
      </c>
    </row>
    <row r="26" spans="1:11" ht="15" customHeight="1">
      <c r="A26" s="17" t="s">
        <v>11</v>
      </c>
      <c r="B26" s="19" t="s">
        <v>497</v>
      </c>
      <c r="C26" s="26">
        <v>4295</v>
      </c>
      <c r="D26" s="12">
        <v>10</v>
      </c>
      <c r="E26" s="12">
        <v>0</v>
      </c>
      <c r="F26" s="12">
        <v>0</v>
      </c>
      <c r="G26" s="575" t="s">
        <v>460</v>
      </c>
      <c r="H26" s="575"/>
      <c r="I26" s="575"/>
      <c r="J26" s="12"/>
      <c r="K26" s="13">
        <v>50</v>
      </c>
    </row>
    <row r="27" spans="1:11" ht="15" customHeight="1">
      <c r="A27" s="17" t="s">
        <v>12</v>
      </c>
      <c r="B27" s="19" t="s">
        <v>461</v>
      </c>
      <c r="C27" s="26">
        <v>3368</v>
      </c>
      <c r="D27" s="12">
        <v>0</v>
      </c>
      <c r="E27" s="12">
        <v>10</v>
      </c>
      <c r="F27" s="12"/>
      <c r="G27" s="575" t="s">
        <v>462</v>
      </c>
      <c r="H27" s="575"/>
      <c r="I27" s="575"/>
      <c r="J27" s="12"/>
      <c r="K27" s="13">
        <v>70</v>
      </c>
    </row>
    <row r="28" spans="1:11" ht="15" customHeight="1">
      <c r="A28" s="17" t="s">
        <v>13</v>
      </c>
      <c r="B28" s="19" t="s">
        <v>437</v>
      </c>
      <c r="C28" s="26">
        <v>5309</v>
      </c>
      <c r="D28" s="12">
        <v>30</v>
      </c>
      <c r="E28" s="12">
        <v>5</v>
      </c>
      <c r="F28" s="12">
        <v>0</v>
      </c>
      <c r="G28" s="575" t="s">
        <v>463</v>
      </c>
      <c r="H28" s="575"/>
      <c r="I28" s="575"/>
      <c r="J28" s="12"/>
      <c r="K28" s="13">
        <v>50</v>
      </c>
    </row>
    <row r="29" spans="1:11" ht="15" customHeight="1">
      <c r="A29" s="17" t="s">
        <v>14</v>
      </c>
      <c r="B29" s="19" t="s">
        <v>464</v>
      </c>
      <c r="C29" s="26">
        <v>4289</v>
      </c>
      <c r="D29" s="12">
        <v>0</v>
      </c>
      <c r="E29" s="12">
        <v>0</v>
      </c>
      <c r="F29" s="12">
        <v>0</v>
      </c>
      <c r="G29" s="575" t="s">
        <v>465</v>
      </c>
      <c r="H29" s="575"/>
      <c r="I29" s="575"/>
      <c r="J29" s="12"/>
      <c r="K29" s="13">
        <v>30</v>
      </c>
    </row>
    <row r="30" spans="1:11" ht="15" customHeight="1" thickBot="1">
      <c r="A30" s="159" t="s">
        <v>15</v>
      </c>
      <c r="B30" s="188" t="s">
        <v>466</v>
      </c>
      <c r="C30" s="189">
        <v>328</v>
      </c>
      <c r="D30" s="190">
        <v>0</v>
      </c>
      <c r="E30" s="190">
        <v>0</v>
      </c>
      <c r="F30" s="190">
        <v>0</v>
      </c>
      <c r="G30" s="578" t="s">
        <v>467</v>
      </c>
      <c r="H30" s="578"/>
      <c r="I30" s="578"/>
      <c r="J30" s="190"/>
      <c r="K30" s="191">
        <v>30</v>
      </c>
    </row>
    <row r="31" spans="1:11" ht="15" customHeight="1" thickBot="1">
      <c r="A31" s="145"/>
      <c r="B31" s="576" t="s">
        <v>51</v>
      </c>
      <c r="C31" s="576"/>
      <c r="D31" s="146">
        <f>SUM(D17:D30)</f>
        <v>240</v>
      </c>
      <c r="E31" s="146">
        <f>SUM(E17:E30)</f>
        <v>79</v>
      </c>
      <c r="F31" s="146">
        <f>SUM(F17:F30)</f>
        <v>0</v>
      </c>
      <c r="G31" s="577"/>
      <c r="H31" s="577"/>
      <c r="I31" s="577"/>
      <c r="J31" s="192"/>
      <c r="K31" s="193">
        <f>SUM(K17:K30)</f>
        <v>900</v>
      </c>
    </row>
    <row r="32" spans="2:6" ht="22.5">
      <c r="B32" s="185" t="s">
        <v>508</v>
      </c>
      <c r="C32" s="185"/>
      <c r="D32" s="186">
        <f>D31</f>
        <v>240</v>
      </c>
      <c r="E32" s="186">
        <f>E31</f>
        <v>79</v>
      </c>
      <c r="F32" s="186">
        <f>F31</f>
        <v>0</v>
      </c>
    </row>
    <row r="33" spans="2:6" ht="22.5">
      <c r="B33" s="174" t="s">
        <v>509</v>
      </c>
      <c r="C33" s="175"/>
      <c r="D33" s="176">
        <f>D32/30</f>
        <v>8</v>
      </c>
      <c r="E33" s="176">
        <f>E32/25</f>
        <v>3.16</v>
      </c>
      <c r="F33" s="176">
        <f>F32/25</f>
        <v>0</v>
      </c>
    </row>
    <row r="34" spans="2:6" ht="45">
      <c r="B34" s="174" t="s">
        <v>510</v>
      </c>
      <c r="C34" s="175">
        <v>14</v>
      </c>
      <c r="D34" s="177">
        <f>D32/C34</f>
        <v>17.142857142857142</v>
      </c>
      <c r="E34" s="175"/>
      <c r="F34" s="175"/>
    </row>
    <row r="35" spans="2:6" ht="46.5">
      <c r="B35" s="174" t="s">
        <v>511</v>
      </c>
      <c r="C35" s="175">
        <v>10</v>
      </c>
      <c r="D35" s="177">
        <f>D32/C35</f>
        <v>24</v>
      </c>
      <c r="E35" s="175"/>
      <c r="F35" s="175"/>
    </row>
    <row r="36" spans="2:6" ht="24">
      <c r="B36" s="174" t="s">
        <v>512</v>
      </c>
      <c r="C36" s="175"/>
      <c r="D36" s="175">
        <v>8</v>
      </c>
      <c r="E36" s="175"/>
      <c r="F36" s="175"/>
    </row>
    <row r="37" spans="2:6" ht="24.75" thickBot="1">
      <c r="B37" s="178" t="s">
        <v>513</v>
      </c>
      <c r="C37" s="175"/>
      <c r="D37" s="175">
        <f>30*D36</f>
        <v>240</v>
      </c>
      <c r="E37" s="175"/>
      <c r="F37" s="175"/>
    </row>
    <row r="38" spans="2:6" ht="15.75" thickBot="1">
      <c r="B38" s="180" t="s">
        <v>514</v>
      </c>
      <c r="C38" s="181"/>
      <c r="D38" s="181">
        <f>D37-D32</f>
        <v>0</v>
      </c>
      <c r="E38" s="181"/>
      <c r="F38" s="182"/>
    </row>
    <row r="40" spans="2:4" ht="15">
      <c r="B40" s="183" t="s">
        <v>515</v>
      </c>
      <c r="C40" s="183"/>
      <c r="D40" s="184">
        <f>D38/30</f>
        <v>0</v>
      </c>
    </row>
  </sheetData>
  <sheetProtection/>
  <mergeCells count="44">
    <mergeCell ref="B31:C31"/>
    <mergeCell ref="G31:I31"/>
    <mergeCell ref="G29:I29"/>
    <mergeCell ref="G30:I30"/>
    <mergeCell ref="G23:I23"/>
    <mergeCell ref="G24:I24"/>
    <mergeCell ref="G25:I25"/>
    <mergeCell ref="G26:I26"/>
    <mergeCell ref="G27:I27"/>
    <mergeCell ref="G28:I28"/>
    <mergeCell ref="G17:I17"/>
    <mergeCell ref="G18:I18"/>
    <mergeCell ref="G19:I19"/>
    <mergeCell ref="G20:I20"/>
    <mergeCell ref="G21:I21"/>
    <mergeCell ref="G22:I22"/>
    <mergeCell ref="A15:A16"/>
    <mergeCell ref="B15:B16"/>
    <mergeCell ref="C15:C16"/>
    <mergeCell ref="D15:F15"/>
    <mergeCell ref="G15:I16"/>
    <mergeCell ref="K15:K16"/>
    <mergeCell ref="D12:F12"/>
    <mergeCell ref="G12:I12"/>
    <mergeCell ref="D13:F13"/>
    <mergeCell ref="G13:I13"/>
    <mergeCell ref="A14:K14"/>
    <mergeCell ref="A7:A13"/>
    <mergeCell ref="D7:F7"/>
    <mergeCell ref="G7:I7"/>
    <mergeCell ref="D8:F8"/>
    <mergeCell ref="G8:I8"/>
    <mergeCell ref="D9:F9"/>
    <mergeCell ref="G9:I9"/>
    <mergeCell ref="D10:F10"/>
    <mergeCell ref="G10:I10"/>
    <mergeCell ref="D11:F11"/>
    <mergeCell ref="G11:I11"/>
    <mergeCell ref="B1:I1"/>
    <mergeCell ref="B2:F2"/>
    <mergeCell ref="G2:K2"/>
    <mergeCell ref="D3:K3"/>
    <mergeCell ref="D4:F4"/>
    <mergeCell ref="D5:I6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6.57421875" style="360" customWidth="1"/>
    <col min="2" max="2" width="19.7109375" style="359" customWidth="1"/>
    <col min="3" max="3" width="10.8515625" style="359" customWidth="1"/>
    <col min="4" max="4" width="38.00390625" style="359" customWidth="1"/>
    <col min="5" max="5" width="20.28125" style="359" customWidth="1"/>
    <col min="6" max="6" width="30.140625" style="361" customWidth="1"/>
    <col min="7" max="16384" width="9.140625" style="359" customWidth="1"/>
  </cols>
  <sheetData>
    <row r="1" spans="1:6" ht="42.75" customHeight="1">
      <c r="A1" s="411" t="s">
        <v>543</v>
      </c>
      <c r="B1" s="411"/>
      <c r="C1" s="411"/>
      <c r="D1" s="411"/>
      <c r="E1" s="411"/>
      <c r="F1" s="411"/>
    </row>
    <row r="2" ht="18.75" customHeight="1"/>
    <row r="3" spans="1:6" s="362" customFormat="1" ht="31.5" customHeight="1">
      <c r="A3" s="412" t="s">
        <v>544</v>
      </c>
      <c r="B3" s="412"/>
      <c r="C3" s="412"/>
      <c r="D3" s="412"/>
      <c r="E3" s="412"/>
      <c r="F3" s="412"/>
    </row>
    <row r="4" spans="2:3" ht="15.75" customHeight="1">
      <c r="B4" s="363"/>
      <c r="C4" s="363"/>
    </row>
    <row r="5" spans="1:6" ht="14.25">
      <c r="A5" s="364" t="s">
        <v>545</v>
      </c>
      <c r="B5" s="365" t="s">
        <v>137</v>
      </c>
      <c r="C5" s="365" t="s">
        <v>39</v>
      </c>
      <c r="D5" s="365" t="s">
        <v>271</v>
      </c>
      <c r="E5" s="366">
        <v>421903414508</v>
      </c>
      <c r="F5" s="367" t="s">
        <v>479</v>
      </c>
    </row>
    <row r="6" spans="1:6" ht="14.25">
      <c r="A6" s="364" t="s">
        <v>545</v>
      </c>
      <c r="B6" s="365" t="s">
        <v>267</v>
      </c>
      <c r="C6" s="365" t="s">
        <v>546</v>
      </c>
      <c r="D6" s="365" t="s">
        <v>268</v>
      </c>
      <c r="E6" s="368">
        <v>421903240838</v>
      </c>
      <c r="F6" s="138"/>
    </row>
    <row r="7" spans="1:6" ht="14.25">
      <c r="A7" s="364" t="s">
        <v>547</v>
      </c>
      <c r="B7" s="369" t="s">
        <v>186</v>
      </c>
      <c r="C7" s="365" t="s">
        <v>546</v>
      </c>
      <c r="D7" s="369" t="s">
        <v>187</v>
      </c>
      <c r="E7" s="370" t="s">
        <v>188</v>
      </c>
      <c r="F7" s="371" t="s">
        <v>189</v>
      </c>
    </row>
    <row r="8" spans="1:6" ht="14.25">
      <c r="A8" s="364" t="s">
        <v>548</v>
      </c>
      <c r="B8" s="365" t="s">
        <v>55</v>
      </c>
      <c r="C8" s="365" t="s">
        <v>546</v>
      </c>
      <c r="D8" s="365" t="s">
        <v>117</v>
      </c>
      <c r="E8" s="372">
        <v>421903207080</v>
      </c>
      <c r="F8" s="373" t="s">
        <v>118</v>
      </c>
    </row>
    <row r="9" spans="1:6" ht="14.25">
      <c r="A9" s="364" t="s">
        <v>549</v>
      </c>
      <c r="B9" s="369" t="s">
        <v>325</v>
      </c>
      <c r="C9" s="365" t="s">
        <v>546</v>
      </c>
      <c r="D9" s="369" t="s">
        <v>326</v>
      </c>
      <c r="E9" s="372">
        <v>421905520616</v>
      </c>
      <c r="F9" s="371" t="s">
        <v>328</v>
      </c>
    </row>
    <row r="10" spans="1:6" ht="14.25">
      <c r="A10" s="364" t="s">
        <v>550</v>
      </c>
      <c r="B10" s="365" t="s">
        <v>395</v>
      </c>
      <c r="C10" s="365" t="s">
        <v>546</v>
      </c>
      <c r="D10" s="365" t="s">
        <v>396</v>
      </c>
      <c r="E10" s="372">
        <v>421905744894</v>
      </c>
      <c r="F10" s="138"/>
    </row>
    <row r="11" spans="1:6" ht="14.25">
      <c r="A11" s="364" t="s">
        <v>551</v>
      </c>
      <c r="B11" s="365" t="s">
        <v>151</v>
      </c>
      <c r="C11" s="365" t="s">
        <v>546</v>
      </c>
      <c r="D11" s="365" t="s">
        <v>162</v>
      </c>
      <c r="E11" s="372">
        <v>421910966056</v>
      </c>
      <c r="F11" s="138"/>
    </row>
    <row r="12" spans="1:6" ht="14.25">
      <c r="A12" s="364" t="s">
        <v>552</v>
      </c>
      <c r="B12" s="365" t="s">
        <v>261</v>
      </c>
      <c r="C12" s="365" t="s">
        <v>546</v>
      </c>
      <c r="D12" s="374" t="s">
        <v>245</v>
      </c>
      <c r="E12" s="372">
        <v>421907151196</v>
      </c>
      <c r="F12" s="138"/>
    </row>
    <row r="13" spans="1:6" ht="14.25">
      <c r="A13" s="364" t="s">
        <v>553</v>
      </c>
      <c r="B13" s="365" t="s">
        <v>435</v>
      </c>
      <c r="C13" s="365" t="s">
        <v>546</v>
      </c>
      <c r="D13" s="365" t="s">
        <v>436</v>
      </c>
      <c r="E13" s="372">
        <v>421244887645</v>
      </c>
      <c r="F13" s="375"/>
    </row>
    <row r="15" spans="2:3" ht="14.25">
      <c r="B15" s="376" t="s">
        <v>554</v>
      </c>
      <c r="C15" s="376"/>
    </row>
    <row r="16" ht="27.75" customHeight="1"/>
    <row r="17" spans="1:6" s="362" customFormat="1" ht="19.5">
      <c r="A17" s="413" t="s">
        <v>555</v>
      </c>
      <c r="B17" s="413"/>
      <c r="C17" s="413"/>
      <c r="D17" s="413"/>
      <c r="E17" s="413"/>
      <c r="F17" s="413"/>
    </row>
    <row r="18" spans="1:6" s="378" customFormat="1" ht="14.25">
      <c r="A18" s="360"/>
      <c r="B18" s="359"/>
      <c r="C18" s="359"/>
      <c r="D18" s="359"/>
      <c r="E18" s="377"/>
      <c r="F18" s="361"/>
    </row>
    <row r="19" spans="1:7" s="378" customFormat="1" ht="12.75">
      <c r="A19" s="364" t="s">
        <v>545</v>
      </c>
      <c r="B19" s="365" t="s">
        <v>137</v>
      </c>
      <c r="C19" s="365" t="s">
        <v>39</v>
      </c>
      <c r="D19" s="365" t="s">
        <v>271</v>
      </c>
      <c r="E19" s="366">
        <v>421903414508</v>
      </c>
      <c r="F19" s="367" t="s">
        <v>479</v>
      </c>
      <c r="G19" s="379"/>
    </row>
    <row r="20" spans="1:6" s="378" customFormat="1" ht="12.75">
      <c r="A20" s="364" t="s">
        <v>550</v>
      </c>
      <c r="B20" s="365" t="s">
        <v>420</v>
      </c>
      <c r="C20" s="365" t="s">
        <v>546</v>
      </c>
      <c r="D20" s="365" t="s">
        <v>421</v>
      </c>
      <c r="E20" s="368">
        <v>421915748772</v>
      </c>
      <c r="F20" s="380" t="s">
        <v>489</v>
      </c>
    </row>
    <row r="21" spans="1:6" s="378" customFormat="1" ht="12.75">
      <c r="A21" s="364" t="s">
        <v>552</v>
      </c>
      <c r="B21" s="365" t="s">
        <v>232</v>
      </c>
      <c r="C21" s="365" t="s">
        <v>546</v>
      </c>
      <c r="D21" s="374" t="s">
        <v>243</v>
      </c>
      <c r="E21" s="368">
        <v>421908490731</v>
      </c>
      <c r="F21" s="367" t="s">
        <v>265</v>
      </c>
    </row>
    <row r="22" spans="1:7" s="378" customFormat="1" ht="12.75">
      <c r="A22" s="414" t="s">
        <v>556</v>
      </c>
      <c r="B22" s="414"/>
      <c r="C22" s="414"/>
      <c r="D22" s="414"/>
      <c r="E22" s="414"/>
      <c r="F22" s="414"/>
      <c r="G22" s="381"/>
    </row>
    <row r="23" spans="1:6" s="378" customFormat="1" ht="12.75">
      <c r="A23" s="364" t="s">
        <v>553</v>
      </c>
      <c r="B23" s="365" t="s">
        <v>439</v>
      </c>
      <c r="C23" s="365" t="s">
        <v>556</v>
      </c>
      <c r="D23" s="365" t="s">
        <v>455</v>
      </c>
      <c r="E23" s="382">
        <v>421905706391</v>
      </c>
      <c r="F23" s="367" t="s">
        <v>491</v>
      </c>
    </row>
    <row r="24" spans="1:5" s="378" customFormat="1" ht="12.75">
      <c r="A24" s="383"/>
      <c r="E24" s="384"/>
    </row>
    <row r="25" spans="1:6" ht="14.25">
      <c r="A25" s="383"/>
      <c r="B25" s="378"/>
      <c r="C25" s="378"/>
      <c r="D25" s="378"/>
      <c r="E25" s="378"/>
      <c r="F25" s="378"/>
    </row>
    <row r="26" ht="14.25">
      <c r="E26" s="377"/>
    </row>
  </sheetData>
  <sheetProtection/>
  <mergeCells count="4">
    <mergeCell ref="A1:F1"/>
    <mergeCell ref="A3:F3"/>
    <mergeCell ref="A17:F17"/>
    <mergeCell ref="A22:F22"/>
  </mergeCells>
  <hyperlinks>
    <hyperlink ref="F7" r:id="rId1" display="marian.pelech@mail.tcom.sk"/>
    <hyperlink ref="F8" r:id="rId2" display="kikaigorvargovci@gmail.com"/>
    <hyperlink ref="F9" r:id="rId3" display="gpreal@gpreal.sk"/>
    <hyperlink ref="F21" r:id="rId4" display="mailto:michal.gajdusek@oz.allianzsp.sk"/>
    <hyperlink ref="F23" r:id="rId5" display="R.slovacek@chello.sk"/>
    <hyperlink ref="F19" r:id="rId6" display="lubos.vidiscak@oz.allianzsp.sk"/>
    <hyperlink ref="F20" r:id="rId7" display="holuby@kvalmont.sk"/>
    <hyperlink ref="F5" r:id="rId8" display="lubos.vidiscak@oz.allianzsp.sk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.57421875" style="0" customWidth="1"/>
    <col min="2" max="2" width="46.421875" style="0" customWidth="1"/>
    <col min="3" max="18" width="5.7109375" style="0" customWidth="1"/>
  </cols>
  <sheetData>
    <row r="1" spans="1:18" ht="19.5" customHeight="1">
      <c r="A1" s="1"/>
      <c r="B1" s="418" t="s">
        <v>505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</row>
    <row r="2" spans="1:12" ht="7.5" customHeight="1" thickBot="1">
      <c r="A2" s="194"/>
      <c r="B2" s="195"/>
      <c r="C2" s="195"/>
      <c r="D2" s="196"/>
      <c r="E2" s="196"/>
      <c r="F2" s="196"/>
      <c r="G2" s="194"/>
      <c r="H2" s="194"/>
      <c r="I2" s="197"/>
      <c r="J2" s="197"/>
      <c r="K2" s="197"/>
      <c r="L2" s="54"/>
    </row>
    <row r="3" spans="1:18" s="217" customFormat="1" ht="35.25" customHeight="1" thickBot="1" thickTop="1">
      <c r="A3" s="216"/>
      <c r="B3" s="221"/>
      <c r="C3" s="416" t="s">
        <v>54</v>
      </c>
      <c r="D3" s="416"/>
      <c r="E3" s="416"/>
      <c r="F3" s="417"/>
      <c r="G3" s="415" t="s">
        <v>126</v>
      </c>
      <c r="H3" s="416"/>
      <c r="I3" s="416"/>
      <c r="J3" s="417"/>
      <c r="K3" s="415" t="s">
        <v>116</v>
      </c>
      <c r="L3" s="416"/>
      <c r="M3" s="416"/>
      <c r="N3" s="417"/>
      <c r="O3" s="415" t="s">
        <v>130</v>
      </c>
      <c r="P3" s="416"/>
      <c r="Q3" s="416"/>
      <c r="R3" s="417"/>
    </row>
    <row r="4" spans="1:18" s="217" customFormat="1" ht="35.25" customHeight="1" thickBot="1" thickTop="1">
      <c r="A4" s="216"/>
      <c r="B4" s="222"/>
      <c r="C4" s="219"/>
      <c r="D4" s="218" t="s">
        <v>516</v>
      </c>
      <c r="E4" s="218" t="s">
        <v>517</v>
      </c>
      <c r="F4" s="220" t="s">
        <v>518</v>
      </c>
      <c r="G4" s="219"/>
      <c r="H4" s="218" t="s">
        <v>516</v>
      </c>
      <c r="I4" s="218" t="s">
        <v>517</v>
      </c>
      <c r="J4" s="220" t="s">
        <v>518</v>
      </c>
      <c r="K4" s="219"/>
      <c r="L4" s="218" t="s">
        <v>516</v>
      </c>
      <c r="M4" s="218" t="s">
        <v>517</v>
      </c>
      <c r="N4" s="220" t="s">
        <v>518</v>
      </c>
      <c r="O4" s="219"/>
      <c r="P4" s="218" t="s">
        <v>516</v>
      </c>
      <c r="Q4" s="218" t="s">
        <v>517</v>
      </c>
      <c r="R4" s="220" t="s">
        <v>518</v>
      </c>
    </row>
    <row r="5" spans="2:18" s="124" customFormat="1" ht="15.75" thickTop="1">
      <c r="B5" s="223" t="s">
        <v>508</v>
      </c>
      <c r="C5" s="198">
        <f>'0101_ Bratislava-Trnávka '!C50</f>
        <v>0</v>
      </c>
      <c r="D5" s="199">
        <f>'0101_ Bratislava-Trnávka '!D50</f>
        <v>680</v>
      </c>
      <c r="E5" s="199">
        <f>'0101_ Bratislava-Trnávka '!E50</f>
        <v>156</v>
      </c>
      <c r="F5" s="200">
        <f>'0101_ Bratislava-Trnávka '!F50</f>
        <v>65</v>
      </c>
      <c r="G5" s="198">
        <f>'0103_ Bratislava-Pod.Biskupice'!C32</f>
        <v>0</v>
      </c>
      <c r="H5" s="199">
        <f>'0103_ Bratislava-Pod.Biskupice'!D32</f>
        <v>270</v>
      </c>
      <c r="I5" s="199">
        <f>'0103_ Bratislava-Pod.Biskupice'!E32</f>
        <v>83</v>
      </c>
      <c r="J5" s="200">
        <f>'0103_ Bratislava-Pod.Biskupice'!F32</f>
        <v>18</v>
      </c>
      <c r="K5" s="198">
        <f>'0104_ Bratislava V-Rusovce'!C41</f>
        <v>0</v>
      </c>
      <c r="L5" s="199">
        <f>'0104_ Bratislava V-Rusovce'!D41</f>
        <v>390</v>
      </c>
      <c r="M5" s="199">
        <f>'0104_ Bratislava V-Rusovce'!E41</f>
        <v>104</v>
      </c>
      <c r="N5" s="200">
        <f>'0104_ Bratislava V-Rusovce'!F41</f>
        <v>33</v>
      </c>
      <c r="O5" s="198">
        <f>'0105_ Dunajská Lužná'!C43</f>
        <v>0</v>
      </c>
      <c r="P5" s="199">
        <f>'0105_ Dunajská Lužná'!D43</f>
        <v>523</v>
      </c>
      <c r="Q5" s="199">
        <f>'0105_ Dunajská Lužná'!E43</f>
        <v>135</v>
      </c>
      <c r="R5" s="200">
        <f>'0105_ Dunajská Lužná'!F43</f>
        <v>17</v>
      </c>
    </row>
    <row r="6" spans="2:18" s="124" customFormat="1" ht="15">
      <c r="B6" s="224" t="s">
        <v>509</v>
      </c>
      <c r="C6" s="201"/>
      <c r="D6" s="202">
        <f>D5/30</f>
        <v>22.666666666666668</v>
      </c>
      <c r="E6" s="202">
        <f>E5/25</f>
        <v>6.24</v>
      </c>
      <c r="F6" s="203">
        <f>F5/25</f>
        <v>2.6</v>
      </c>
      <c r="G6" s="204">
        <f>'0103_ Bratislava-Pod.Biskupice'!C33</f>
        <v>0</v>
      </c>
      <c r="H6" s="205">
        <f>'0103_ Bratislava-Pod.Biskupice'!D33</f>
        <v>9</v>
      </c>
      <c r="I6" s="205">
        <f>'0103_ Bratislava-Pod.Biskupice'!E33</f>
        <v>3.32</v>
      </c>
      <c r="J6" s="206">
        <f>'0103_ Bratislava-Pod.Biskupice'!F33</f>
        <v>0.72</v>
      </c>
      <c r="K6" s="204">
        <f>'0104_ Bratislava V-Rusovce'!C42</f>
        <v>0</v>
      </c>
      <c r="L6" s="205">
        <f>'0104_ Bratislava V-Rusovce'!D42</f>
        <v>13</v>
      </c>
      <c r="M6" s="205">
        <f>'0104_ Bratislava V-Rusovce'!E42</f>
        <v>4.16</v>
      </c>
      <c r="N6" s="206">
        <f>'0104_ Bratislava V-Rusovce'!F42</f>
        <v>1.32</v>
      </c>
      <c r="O6" s="204">
        <f>'0105_ Dunajská Lužná'!C44</f>
        <v>0</v>
      </c>
      <c r="P6" s="205">
        <f>'0105_ Dunajská Lužná'!D44</f>
        <v>17.433333333333334</v>
      </c>
      <c r="Q6" s="205">
        <f>'0105_ Dunajská Lužná'!E44</f>
        <v>5.4</v>
      </c>
      <c r="R6" s="206">
        <f>'0105_ Dunajská Lužná'!F44</f>
        <v>0.68</v>
      </c>
    </row>
    <row r="7" spans="2:18" s="124" customFormat="1" ht="15">
      <c r="B7" s="224" t="s">
        <v>519</v>
      </c>
      <c r="C7" s="201"/>
      <c r="D7" s="207">
        <f>'0101_ Bratislava-Trnávka '!D52</f>
        <v>21.25</v>
      </c>
      <c r="E7" s="208"/>
      <c r="F7" s="209"/>
      <c r="G7" s="204"/>
      <c r="H7" s="205">
        <f>'0103_ Bratislava-Pod.Biskupice'!D34</f>
        <v>19.285714285714285</v>
      </c>
      <c r="I7" s="205"/>
      <c r="J7" s="206"/>
      <c r="K7" s="204"/>
      <c r="L7" s="205">
        <f>'0104_ Bratislava V-Rusovce'!D43</f>
        <v>16.956521739130434</v>
      </c>
      <c r="M7" s="205"/>
      <c r="N7" s="206"/>
      <c r="O7" s="204"/>
      <c r="P7" s="205">
        <f>'0105_ Dunajská Lužná'!D45</f>
        <v>20.92</v>
      </c>
      <c r="Q7" s="205"/>
      <c r="R7" s="206"/>
    </row>
    <row r="8" spans="2:18" s="124" customFormat="1" ht="22.5">
      <c r="B8" s="224" t="s">
        <v>511</v>
      </c>
      <c r="C8" s="201"/>
      <c r="D8" s="207">
        <f>'0101_ Bratislava-Trnávka '!D53</f>
        <v>27.2</v>
      </c>
      <c r="E8" s="208"/>
      <c r="F8" s="209"/>
      <c r="G8" s="204"/>
      <c r="H8" s="205">
        <f>'0103_ Bratislava-Pod.Biskupice'!D35</f>
        <v>27</v>
      </c>
      <c r="I8" s="205"/>
      <c r="J8" s="206"/>
      <c r="K8" s="204"/>
      <c r="L8" s="205">
        <f>'0104_ Bratislava V-Rusovce'!D44</f>
        <v>30</v>
      </c>
      <c r="M8" s="205"/>
      <c r="N8" s="206"/>
      <c r="O8" s="204"/>
      <c r="P8" s="205">
        <f>'0105_ Dunajská Lužná'!D46</f>
        <v>27.526315789473685</v>
      </c>
      <c r="Q8" s="205"/>
      <c r="R8" s="206"/>
    </row>
    <row r="9" spans="2:18" s="124" customFormat="1" ht="15">
      <c r="B9" s="224" t="s">
        <v>512</v>
      </c>
      <c r="C9" s="201"/>
      <c r="D9" s="207">
        <f>'0101_ Bratislava-Trnávka '!D54</f>
        <v>19</v>
      </c>
      <c r="E9" s="208"/>
      <c r="F9" s="209"/>
      <c r="G9" s="204"/>
      <c r="H9" s="205">
        <f>'0103_ Bratislava-Pod.Biskupice'!D36</f>
        <v>9</v>
      </c>
      <c r="I9" s="205"/>
      <c r="J9" s="206"/>
      <c r="K9" s="204"/>
      <c r="L9" s="205">
        <f>'0104_ Bratislava V-Rusovce'!D45</f>
        <v>13</v>
      </c>
      <c r="M9" s="205"/>
      <c r="N9" s="206"/>
      <c r="O9" s="204"/>
      <c r="P9" s="205">
        <f>'0105_ Dunajská Lužná'!D47</f>
        <v>16</v>
      </c>
      <c r="Q9" s="205"/>
      <c r="R9" s="206"/>
    </row>
    <row r="10" spans="2:18" s="124" customFormat="1" ht="15.75" thickBot="1">
      <c r="B10" s="225" t="s">
        <v>513</v>
      </c>
      <c r="C10" s="210"/>
      <c r="D10" s="211">
        <f>30*D9</f>
        <v>570</v>
      </c>
      <c r="E10" s="211"/>
      <c r="F10" s="212"/>
      <c r="G10" s="213"/>
      <c r="H10" s="214">
        <f>'0103_ Bratislava-Pod.Biskupice'!D37</f>
        <v>270</v>
      </c>
      <c r="I10" s="214"/>
      <c r="J10" s="215"/>
      <c r="K10" s="213"/>
      <c r="L10" s="214">
        <f>'0104_ Bratislava V-Rusovce'!D46</f>
        <v>390</v>
      </c>
      <c r="M10" s="214"/>
      <c r="N10" s="215"/>
      <c r="O10" s="213"/>
      <c r="P10" s="214">
        <f>'0105_ Dunajská Lužná'!D48</f>
        <v>480</v>
      </c>
      <c r="Q10" s="214"/>
      <c r="R10" s="215"/>
    </row>
    <row r="11" spans="2:18" s="124" customFormat="1" ht="16.5" thickBot="1" thickTop="1">
      <c r="B11" s="226" t="s">
        <v>514</v>
      </c>
      <c r="C11" s="230"/>
      <c r="D11" s="231">
        <f>D10-D5</f>
        <v>-110</v>
      </c>
      <c r="E11" s="231"/>
      <c r="F11" s="232"/>
      <c r="G11" s="227">
        <f>'0103_ Bratislava-Pod.Biskupice'!C38</f>
        <v>0</v>
      </c>
      <c r="H11" s="228">
        <f>'0103_ Bratislava-Pod.Biskupice'!D38</f>
        <v>0</v>
      </c>
      <c r="I11" s="228"/>
      <c r="J11" s="229"/>
      <c r="K11" s="227">
        <f>'0104_ Bratislava V-Rusovce'!C47</f>
        <v>0</v>
      </c>
      <c r="L11" s="228">
        <f>'0104_ Bratislava V-Rusovce'!D47</f>
        <v>0</v>
      </c>
      <c r="M11" s="228"/>
      <c r="N11" s="229"/>
      <c r="O11" s="227">
        <f>'0105_ Dunajská Lužná'!C49</f>
        <v>0</v>
      </c>
      <c r="P11" s="228">
        <f>'0105_ Dunajská Lužná'!D49</f>
        <v>-43</v>
      </c>
      <c r="Q11" s="228"/>
      <c r="R11" s="229"/>
    </row>
    <row r="12" spans="2:16" ht="14.25" customHeight="1" thickTop="1">
      <c r="B12" s="183" t="s">
        <v>515</v>
      </c>
      <c r="C12" s="183"/>
      <c r="D12" s="184">
        <f>D11/30</f>
        <v>-3.6666666666666665</v>
      </c>
      <c r="G12" s="183"/>
      <c r="H12" s="184">
        <f>H11/30</f>
        <v>0</v>
      </c>
      <c r="K12" s="183"/>
      <c r="L12" s="184">
        <f>L11/30</f>
        <v>0</v>
      </c>
      <c r="O12" s="183"/>
      <c r="P12" s="184">
        <f>P11/30</f>
        <v>-1.4333333333333333</v>
      </c>
    </row>
    <row r="13" ht="15.75" thickBot="1"/>
    <row r="14" spans="1:18" s="217" customFormat="1" ht="28.5" customHeight="1" thickBot="1" thickTop="1">
      <c r="A14" s="216"/>
      <c r="B14" s="221"/>
      <c r="C14" s="416" t="s">
        <v>129</v>
      </c>
      <c r="D14" s="416"/>
      <c r="E14" s="416"/>
      <c r="F14" s="417"/>
      <c r="G14" s="415" t="s">
        <v>185</v>
      </c>
      <c r="H14" s="416"/>
      <c r="I14" s="416"/>
      <c r="J14" s="417"/>
      <c r="K14" s="415" t="s">
        <v>127</v>
      </c>
      <c r="L14" s="416"/>
      <c r="M14" s="416"/>
      <c r="N14" s="417"/>
      <c r="O14" s="415" t="s">
        <v>128</v>
      </c>
      <c r="P14" s="416"/>
      <c r="Q14" s="416"/>
      <c r="R14" s="417"/>
    </row>
    <row r="15" spans="1:18" s="217" customFormat="1" ht="35.25" customHeight="1" thickBot="1" thickTop="1">
      <c r="A15" s="216"/>
      <c r="B15" s="222"/>
      <c r="C15" s="219"/>
      <c r="D15" s="218" t="s">
        <v>516</v>
      </c>
      <c r="E15" s="218" t="s">
        <v>517</v>
      </c>
      <c r="F15" s="220" t="s">
        <v>518</v>
      </c>
      <c r="G15" s="219"/>
      <c r="H15" s="218" t="s">
        <v>516</v>
      </c>
      <c r="I15" s="218" t="s">
        <v>517</v>
      </c>
      <c r="J15" s="220" t="s">
        <v>518</v>
      </c>
      <c r="K15" s="219"/>
      <c r="L15" s="218" t="s">
        <v>516</v>
      </c>
      <c r="M15" s="218" t="s">
        <v>517</v>
      </c>
      <c r="N15" s="220" t="s">
        <v>518</v>
      </c>
      <c r="O15" s="219"/>
      <c r="P15" s="218" t="s">
        <v>516</v>
      </c>
      <c r="Q15" s="218" t="s">
        <v>517</v>
      </c>
      <c r="R15" s="220" t="s">
        <v>518</v>
      </c>
    </row>
    <row r="16" spans="2:18" s="124" customFormat="1" ht="15.75" thickTop="1">
      <c r="B16" s="223" t="s">
        <v>508</v>
      </c>
      <c r="C16" s="198">
        <f>'0107 Kráľová pri Senci'!C39</f>
        <v>0</v>
      </c>
      <c r="D16" s="199">
        <f>'0107 Kráľová pri Senci'!D39</f>
        <v>665</v>
      </c>
      <c r="E16" s="199">
        <f>'0107 Kráľová pri Senci'!E39</f>
        <v>130</v>
      </c>
      <c r="F16" s="200">
        <f>'0107 Kráľová pri Senci'!F39</f>
        <v>48</v>
      </c>
      <c r="G16" s="198">
        <f>'0108_Lehnice'!C35</f>
        <v>0</v>
      </c>
      <c r="H16" s="199">
        <f>'0108_Lehnice'!D35</f>
        <v>365</v>
      </c>
      <c r="I16" s="199">
        <f>'0108_Lehnice'!E35</f>
        <v>105</v>
      </c>
      <c r="J16" s="200">
        <f>'0108_Lehnice'!F35</f>
        <v>41</v>
      </c>
      <c r="K16" s="198">
        <f>'0109_Senec'!C37</f>
        <v>0</v>
      </c>
      <c r="L16" s="199">
        <f>'0109_Senec'!D37</f>
        <v>450</v>
      </c>
      <c r="M16" s="199">
        <f>'0109_Senec'!E37</f>
        <v>110</v>
      </c>
      <c r="N16" s="200">
        <f>'0109_Senec'!F37</f>
        <v>0</v>
      </c>
      <c r="O16" s="198">
        <f>'0110_Bratislava-Mierová kolonia'!C32</f>
        <v>0</v>
      </c>
      <c r="P16" s="199">
        <f>'0110_Bratislava-Mierová kolonia'!D32</f>
        <v>240</v>
      </c>
      <c r="Q16" s="199">
        <f>'0110_Bratislava-Mierová kolonia'!E32</f>
        <v>79</v>
      </c>
      <c r="R16" s="200">
        <f>'0110_Bratislava-Mierová kolonia'!F32</f>
        <v>0</v>
      </c>
    </row>
    <row r="17" spans="2:18" s="124" customFormat="1" ht="15">
      <c r="B17" s="224" t="s">
        <v>509</v>
      </c>
      <c r="C17" s="204">
        <f>'0107 Kráľová pri Senci'!C40</f>
        <v>0</v>
      </c>
      <c r="D17" s="205">
        <f>'0107 Kráľová pri Senci'!D40</f>
        <v>22.166666666666668</v>
      </c>
      <c r="E17" s="205">
        <f>'0107 Kráľová pri Senci'!E40</f>
        <v>5.2</v>
      </c>
      <c r="F17" s="206">
        <f>'0107 Kráľová pri Senci'!F40</f>
        <v>1.92</v>
      </c>
      <c r="G17" s="204">
        <f>'0108_Lehnice'!C36</f>
        <v>0</v>
      </c>
      <c r="H17" s="205">
        <f>'0108_Lehnice'!D36</f>
        <v>12.166666666666666</v>
      </c>
      <c r="I17" s="205">
        <f>'0108_Lehnice'!E36</f>
        <v>4.2</v>
      </c>
      <c r="J17" s="206">
        <f>'0108_Lehnice'!F36</f>
        <v>1.64</v>
      </c>
      <c r="K17" s="204">
        <f>'0109_Senec'!C38</f>
        <v>0</v>
      </c>
      <c r="L17" s="205">
        <f>'0109_Senec'!D38</f>
        <v>15</v>
      </c>
      <c r="M17" s="205">
        <f>'0109_Senec'!E38</f>
        <v>4.4</v>
      </c>
      <c r="N17" s="206">
        <f>'0109_Senec'!F38</f>
        <v>0</v>
      </c>
      <c r="O17" s="204">
        <f>'0110_Bratislava-Mierová kolonia'!C33</f>
        <v>0</v>
      </c>
      <c r="P17" s="205">
        <f>'0110_Bratislava-Mierová kolonia'!D33</f>
        <v>8</v>
      </c>
      <c r="Q17" s="205">
        <f>'0110_Bratislava-Mierová kolonia'!E33</f>
        <v>3.16</v>
      </c>
      <c r="R17" s="206">
        <f>'0110_Bratislava-Mierová kolonia'!F33</f>
        <v>0</v>
      </c>
    </row>
    <row r="18" spans="2:18" s="124" customFormat="1" ht="15">
      <c r="B18" s="224" t="s">
        <v>519</v>
      </c>
      <c r="C18" s="204"/>
      <c r="D18" s="205">
        <f>'0107 Kráľová pri Senci'!D41</f>
        <v>31.666666666666668</v>
      </c>
      <c r="E18" s="205"/>
      <c r="F18" s="206"/>
      <c r="G18" s="204"/>
      <c r="H18" s="205">
        <f>'0108_Lehnice'!D37</f>
        <v>21.470588235294116</v>
      </c>
      <c r="I18" s="205"/>
      <c r="J18" s="206"/>
      <c r="K18" s="204"/>
      <c r="L18" s="205">
        <f>'0109_Senec'!D39</f>
        <v>23.68421052631579</v>
      </c>
      <c r="M18" s="205"/>
      <c r="N18" s="206"/>
      <c r="O18" s="204"/>
      <c r="P18" s="205">
        <f>'0110_Bratislava-Mierová kolonia'!D34</f>
        <v>17.142857142857142</v>
      </c>
      <c r="Q18" s="205"/>
      <c r="R18" s="206"/>
    </row>
    <row r="19" spans="2:18" s="124" customFormat="1" ht="22.5">
      <c r="B19" s="224" t="s">
        <v>511</v>
      </c>
      <c r="C19" s="204"/>
      <c r="D19" s="205">
        <f>'0107 Kráľová pri Senci'!D42</f>
        <v>41.5625</v>
      </c>
      <c r="E19" s="205"/>
      <c r="F19" s="206"/>
      <c r="G19" s="204"/>
      <c r="H19" s="205">
        <f>'0108_Lehnice'!D38</f>
        <v>26.071428571428573</v>
      </c>
      <c r="I19" s="205"/>
      <c r="J19" s="206"/>
      <c r="K19" s="204"/>
      <c r="L19" s="205">
        <f>'0109_Senec'!D40</f>
        <v>30</v>
      </c>
      <c r="M19" s="205"/>
      <c r="N19" s="206"/>
      <c r="O19" s="204"/>
      <c r="P19" s="205">
        <f>'0110_Bratislava-Mierová kolonia'!D35</f>
        <v>24</v>
      </c>
      <c r="Q19" s="205"/>
      <c r="R19" s="206"/>
    </row>
    <row r="20" spans="2:18" s="124" customFormat="1" ht="15">
      <c r="B20" s="224" t="s">
        <v>512</v>
      </c>
      <c r="C20" s="204"/>
      <c r="D20" s="205">
        <f>'0107 Kráľová pri Senci'!D43</f>
        <v>16</v>
      </c>
      <c r="E20" s="205"/>
      <c r="F20" s="206"/>
      <c r="G20" s="204"/>
      <c r="H20" s="205">
        <f>'0108_Lehnice'!D39</f>
        <v>12</v>
      </c>
      <c r="I20" s="205"/>
      <c r="J20" s="206"/>
      <c r="K20" s="204"/>
      <c r="L20" s="205">
        <f>'0109_Senec'!D41</f>
        <v>15</v>
      </c>
      <c r="M20" s="205"/>
      <c r="N20" s="206"/>
      <c r="O20" s="204"/>
      <c r="P20" s="205">
        <f>'0110_Bratislava-Mierová kolonia'!D36</f>
        <v>8</v>
      </c>
      <c r="Q20" s="205"/>
      <c r="R20" s="206"/>
    </row>
    <row r="21" spans="2:18" s="124" customFormat="1" ht="15.75" thickBot="1">
      <c r="B21" s="225" t="s">
        <v>513</v>
      </c>
      <c r="C21" s="213"/>
      <c r="D21" s="214">
        <f>'0107 Kráľová pri Senci'!D44</f>
        <v>480</v>
      </c>
      <c r="E21" s="214"/>
      <c r="F21" s="215"/>
      <c r="G21" s="213"/>
      <c r="H21" s="214">
        <f>'0108_Lehnice'!D40</f>
        <v>360</v>
      </c>
      <c r="I21" s="214"/>
      <c r="J21" s="215"/>
      <c r="K21" s="213"/>
      <c r="L21" s="214">
        <f>'0109_Senec'!D42</f>
        <v>450</v>
      </c>
      <c r="M21" s="214"/>
      <c r="N21" s="215"/>
      <c r="O21" s="213"/>
      <c r="P21" s="214">
        <f>'0110_Bratislava-Mierová kolonia'!D37</f>
        <v>240</v>
      </c>
      <c r="Q21" s="214"/>
      <c r="R21" s="215"/>
    </row>
    <row r="22" spans="2:18" s="124" customFormat="1" ht="16.5" thickBot="1" thickTop="1">
      <c r="B22" s="226" t="s">
        <v>514</v>
      </c>
      <c r="C22" s="227"/>
      <c r="D22" s="228">
        <f>'0107 Kráľová pri Senci'!D45</f>
        <v>-185</v>
      </c>
      <c r="E22" s="228"/>
      <c r="F22" s="229"/>
      <c r="G22" s="227"/>
      <c r="H22" s="228">
        <f>'0108_Lehnice'!D41</f>
        <v>-5</v>
      </c>
      <c r="I22" s="228"/>
      <c r="J22" s="229"/>
      <c r="K22" s="227"/>
      <c r="L22" s="228">
        <f>'0109_Senec'!D43</f>
        <v>0</v>
      </c>
      <c r="M22" s="228"/>
      <c r="N22" s="229"/>
      <c r="O22" s="227"/>
      <c r="P22" s="228">
        <f>'0110_Bratislava-Mierová kolonia'!D38</f>
        <v>0</v>
      </c>
      <c r="Q22" s="228"/>
      <c r="R22" s="229"/>
    </row>
    <row r="23" spans="2:16" ht="14.25" customHeight="1" thickTop="1">
      <c r="B23" s="183" t="s">
        <v>515</v>
      </c>
      <c r="C23" s="183"/>
      <c r="D23" s="184">
        <f>D22/30</f>
        <v>-6.166666666666667</v>
      </c>
      <c r="G23" s="183"/>
      <c r="H23" s="184">
        <f>H22/30</f>
        <v>-0.16666666666666666</v>
      </c>
      <c r="K23" s="183"/>
      <c r="L23" s="184">
        <f>L22/30</f>
        <v>0</v>
      </c>
      <c r="O23" s="183"/>
      <c r="P23" s="184">
        <f>P22/30</f>
        <v>0</v>
      </c>
    </row>
  </sheetData>
  <sheetProtection/>
  <mergeCells count="9">
    <mergeCell ref="K3:N3"/>
    <mergeCell ref="O3:R3"/>
    <mergeCell ref="B1:R1"/>
    <mergeCell ref="C14:F14"/>
    <mergeCell ref="G14:J14"/>
    <mergeCell ref="K14:N14"/>
    <mergeCell ref="O14:R14"/>
    <mergeCell ref="C3:F3"/>
    <mergeCell ref="G3:J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4">
      <selection activeCell="M29" sqref="M29"/>
    </sheetView>
  </sheetViews>
  <sheetFormatPr defaultColWidth="9.140625" defaultRowHeight="15"/>
  <cols>
    <col min="1" max="1" width="3.421875" style="0" customWidth="1"/>
    <col min="2" max="2" width="36.28125" style="0" customWidth="1"/>
    <col min="3" max="3" width="6.00390625" style="0" customWidth="1"/>
    <col min="4" max="4" width="9.28125" style="0" customWidth="1"/>
    <col min="5" max="5" width="8.7109375" style="0" customWidth="1"/>
    <col min="6" max="6" width="10.421875" style="0" bestFit="1" customWidth="1"/>
    <col min="7" max="7" width="9.140625" style="0" customWidth="1"/>
    <col min="8" max="8" width="8.7109375" style="0" customWidth="1"/>
    <col min="9" max="9" width="10.421875" style="0" customWidth="1"/>
    <col min="10" max="10" width="11.57421875" style="0" customWidth="1"/>
    <col min="11" max="11" width="12.8515625" style="0" customWidth="1"/>
  </cols>
  <sheetData>
    <row r="1" spans="1:11" ht="19.5" customHeight="1">
      <c r="A1" s="194"/>
      <c r="B1" s="404" t="s">
        <v>505</v>
      </c>
      <c r="C1" s="404"/>
      <c r="D1" s="404"/>
      <c r="E1" s="404"/>
      <c r="F1" s="404"/>
      <c r="G1" s="404"/>
      <c r="H1" s="404"/>
      <c r="I1" s="404"/>
      <c r="J1" s="241"/>
      <c r="K1" s="241"/>
    </row>
    <row r="2" spans="1:11" ht="20.25">
      <c r="A2" s="194"/>
      <c r="B2" s="404" t="s">
        <v>468</v>
      </c>
      <c r="C2" s="404"/>
      <c r="D2" s="404"/>
      <c r="E2" s="404"/>
      <c r="F2" s="404"/>
      <c r="G2" s="404"/>
      <c r="H2" s="404"/>
      <c r="I2" s="404"/>
      <c r="J2" s="404"/>
      <c r="K2" s="242"/>
    </row>
    <row r="3" spans="1:11" ht="21" thickBot="1">
      <c r="A3" s="194"/>
      <c r="B3" s="405" t="s">
        <v>53</v>
      </c>
      <c r="C3" s="405"/>
      <c r="D3" s="405"/>
      <c r="E3" s="405"/>
      <c r="F3" s="405"/>
      <c r="G3" s="405"/>
      <c r="H3" s="405"/>
      <c r="I3" s="405"/>
      <c r="J3" s="405"/>
      <c r="K3" s="242"/>
    </row>
    <row r="4" spans="1:11" ht="15.75" thickBot="1">
      <c r="A4" s="194"/>
      <c r="B4" s="243" t="s">
        <v>50</v>
      </c>
      <c r="C4" s="406">
        <v>2010</v>
      </c>
      <c r="D4" s="407"/>
      <c r="E4" s="408"/>
      <c r="F4" s="409"/>
      <c r="G4" s="410"/>
      <c r="H4" s="244"/>
      <c r="I4" s="244"/>
      <c r="J4" s="244"/>
      <c r="K4" s="242"/>
    </row>
    <row r="5" spans="1:10" ht="18.75">
      <c r="A5" s="395" t="s">
        <v>536</v>
      </c>
      <c r="B5" s="395"/>
      <c r="C5" s="395"/>
      <c r="D5" s="395"/>
      <c r="E5" s="395"/>
      <c r="F5" s="395"/>
      <c r="G5" s="395"/>
      <c r="H5" s="395"/>
      <c r="I5" s="395"/>
      <c r="J5" s="395"/>
    </row>
    <row r="6" spans="1:10" s="126" customFormat="1" ht="15" customHeight="1">
      <c r="A6" s="397"/>
      <c r="B6" s="391" t="s">
        <v>483</v>
      </c>
      <c r="C6" s="391"/>
      <c r="D6" s="420" t="s">
        <v>484</v>
      </c>
      <c r="E6" s="396"/>
      <c r="F6" s="403" t="s">
        <v>493</v>
      </c>
      <c r="G6" s="403"/>
      <c r="H6" s="403"/>
      <c r="I6" s="391" t="s">
        <v>486</v>
      </c>
      <c r="J6" s="391"/>
    </row>
    <row r="7" spans="1:10" s="126" customFormat="1" ht="28.5">
      <c r="A7" s="397"/>
      <c r="B7" s="391"/>
      <c r="C7" s="391"/>
      <c r="D7" s="420"/>
      <c r="E7" s="396"/>
      <c r="F7" s="233" t="s">
        <v>494</v>
      </c>
      <c r="G7" s="233" t="s">
        <v>495</v>
      </c>
      <c r="H7" s="233" t="s">
        <v>496</v>
      </c>
      <c r="I7" s="391"/>
      <c r="J7" s="391"/>
    </row>
    <row r="8" spans="1:10" ht="15">
      <c r="A8" s="238" t="s">
        <v>2</v>
      </c>
      <c r="B8" s="388" t="s">
        <v>526</v>
      </c>
      <c r="C8" s="388"/>
      <c r="D8" s="239">
        <v>32</v>
      </c>
      <c r="E8" s="239"/>
      <c r="F8" s="239">
        <f>'0101_ Bratislava-Trnávka '!D49</f>
        <v>680</v>
      </c>
      <c r="G8" s="239">
        <f>'0101_ Bratislava-Trnávka '!E49</f>
        <v>156</v>
      </c>
      <c r="H8" s="239">
        <f>'0101_ Bratislava-Trnávka '!F49</f>
        <v>65</v>
      </c>
      <c r="I8" s="389" t="s">
        <v>487</v>
      </c>
      <c r="J8" s="389"/>
    </row>
    <row r="9" spans="1:10" ht="15">
      <c r="A9" s="238" t="s">
        <v>3</v>
      </c>
      <c r="B9" s="388" t="s">
        <v>499</v>
      </c>
      <c r="C9" s="388"/>
      <c r="D9" s="239">
        <v>14</v>
      </c>
      <c r="E9" s="239"/>
      <c r="F9" s="239">
        <f>'0103_ Bratislava-Pod.Biskupice'!D31</f>
        <v>270</v>
      </c>
      <c r="G9" s="239">
        <f>'0103_ Bratislava-Pod.Biskupice'!E31</f>
        <v>83</v>
      </c>
      <c r="H9" s="239">
        <f>'0103_ Bratislava-Pod.Biskupice'!F31</f>
        <v>18</v>
      </c>
      <c r="I9" s="389" t="s">
        <v>488</v>
      </c>
      <c r="J9" s="389"/>
    </row>
    <row r="10" spans="1:10" ht="15">
      <c r="A10" s="238" t="s">
        <v>4</v>
      </c>
      <c r="B10" s="388" t="s">
        <v>500</v>
      </c>
      <c r="C10" s="388"/>
      <c r="D10" s="239">
        <v>23</v>
      </c>
      <c r="E10" s="239"/>
      <c r="F10" s="239">
        <f>'0104_ Bratislava V-Rusovce'!D40</f>
        <v>390</v>
      </c>
      <c r="G10" s="239">
        <f>'0104_ Bratislava V-Rusovce'!E40</f>
        <v>104</v>
      </c>
      <c r="H10" s="239">
        <f>'0104_ Bratislava V-Rusovce'!F40</f>
        <v>33</v>
      </c>
      <c r="I10" s="389" t="s">
        <v>118</v>
      </c>
      <c r="J10" s="389"/>
    </row>
    <row r="11" spans="1:10" ht="15">
      <c r="A11" s="238" t="s">
        <v>5</v>
      </c>
      <c r="B11" s="388" t="s">
        <v>501</v>
      </c>
      <c r="C11" s="388"/>
      <c r="D11" s="239">
        <v>25</v>
      </c>
      <c r="E11" s="239"/>
      <c r="F11" s="239">
        <f>'0105_ Dunajská Lužná'!D42</f>
        <v>523</v>
      </c>
      <c r="G11" s="239">
        <f>'0105_ Dunajská Lužná'!E42</f>
        <v>135</v>
      </c>
      <c r="H11" s="239">
        <f>'0105_ Dunajská Lužná'!F42</f>
        <v>17</v>
      </c>
      <c r="I11" s="389" t="s">
        <v>332</v>
      </c>
      <c r="J11" s="389"/>
    </row>
    <row r="12" spans="1:10" ht="15">
      <c r="A12" s="238" t="s">
        <v>6</v>
      </c>
      <c r="B12" s="388" t="s">
        <v>502</v>
      </c>
      <c r="C12" s="388"/>
      <c r="D12" s="239">
        <v>21</v>
      </c>
      <c r="E12" s="239"/>
      <c r="F12" s="239">
        <f>'0107 Kráľová pri Senci'!D38</f>
        <v>665</v>
      </c>
      <c r="G12" s="239">
        <f>'0107 Kráľová pri Senci'!E38</f>
        <v>130</v>
      </c>
      <c r="H12" s="239">
        <f>'0107 Kráľová pri Senci'!F38</f>
        <v>48</v>
      </c>
      <c r="I12" s="389" t="s">
        <v>489</v>
      </c>
      <c r="J12" s="389"/>
    </row>
    <row r="13" spans="1:10" ht="15">
      <c r="A13" s="238" t="s">
        <v>7</v>
      </c>
      <c r="B13" s="388" t="s">
        <v>503</v>
      </c>
      <c r="C13" s="388"/>
      <c r="D13" s="239">
        <v>17</v>
      </c>
      <c r="E13" s="239"/>
      <c r="F13" s="239">
        <f>'0108_Lehnice'!D34</f>
        <v>365</v>
      </c>
      <c r="G13" s="239">
        <f>'0108_Lehnice'!E34</f>
        <v>105</v>
      </c>
      <c r="H13" s="239">
        <f>'0108_Lehnice'!F34</f>
        <v>41</v>
      </c>
      <c r="I13" s="389" t="s">
        <v>490</v>
      </c>
      <c r="J13" s="389"/>
    </row>
    <row r="14" spans="1:10" ht="15">
      <c r="A14" s="238" t="s">
        <v>8</v>
      </c>
      <c r="B14" s="388" t="s">
        <v>127</v>
      </c>
      <c r="C14" s="388"/>
      <c r="D14" s="239">
        <v>19</v>
      </c>
      <c r="E14" s="239"/>
      <c r="F14" s="239">
        <f>'0109_Senec'!D36</f>
        <v>450</v>
      </c>
      <c r="G14" s="239">
        <f>'0109_Senec'!E36</f>
        <v>110</v>
      </c>
      <c r="H14" s="239">
        <f>'0109_Senec'!F36</f>
        <v>0</v>
      </c>
      <c r="I14" s="389" t="s">
        <v>265</v>
      </c>
      <c r="J14" s="389"/>
    </row>
    <row r="15" spans="1:10" ht="15">
      <c r="A15" s="238" t="s">
        <v>9</v>
      </c>
      <c r="B15" s="388" t="s">
        <v>504</v>
      </c>
      <c r="C15" s="388"/>
      <c r="D15" s="239">
        <v>14</v>
      </c>
      <c r="E15" s="239"/>
      <c r="F15" s="239">
        <f>'0110_Bratislava-Mierová kolonia'!D31</f>
        <v>240</v>
      </c>
      <c r="G15" s="239">
        <f>'0110_Bratislava-Mierová kolonia'!E31</f>
        <v>79</v>
      </c>
      <c r="H15" s="239">
        <f>'0110_Bratislava-Mierová kolonia'!F31</f>
        <v>0</v>
      </c>
      <c r="I15" s="389" t="s">
        <v>491</v>
      </c>
      <c r="J15" s="389"/>
    </row>
    <row r="16" spans="1:11" ht="15">
      <c r="A16" s="238"/>
      <c r="B16" s="390"/>
      <c r="C16" s="390"/>
      <c r="D16" s="240">
        <f>SUM(D8:D15)</f>
        <v>165</v>
      </c>
      <c r="E16" s="240"/>
      <c r="F16" s="240">
        <f>SUM(F8:F15)</f>
        <v>3583</v>
      </c>
      <c r="G16" s="240">
        <f>SUM(G8:G15)</f>
        <v>902</v>
      </c>
      <c r="H16" s="240">
        <f>SUM(H8:H15)</f>
        <v>222</v>
      </c>
      <c r="I16" s="392" t="s">
        <v>527</v>
      </c>
      <c r="J16" s="393"/>
      <c r="K16" s="126"/>
    </row>
    <row r="17" ht="7.5" customHeight="1"/>
    <row r="18" spans="2:11" s="248" customFormat="1" ht="33.75">
      <c r="B18" s="253"/>
      <c r="C18" s="249" t="s">
        <v>532</v>
      </c>
      <c r="D18" s="253" t="s">
        <v>533</v>
      </c>
      <c r="E18" s="255" t="s">
        <v>529</v>
      </c>
      <c r="F18" s="256" t="s">
        <v>528</v>
      </c>
      <c r="G18" s="252" t="s">
        <v>535</v>
      </c>
      <c r="H18" s="252" t="s">
        <v>531</v>
      </c>
      <c r="I18" s="250" t="s">
        <v>530</v>
      </c>
      <c r="J18" s="419" t="s">
        <v>539</v>
      </c>
      <c r="K18" s="419"/>
    </row>
    <row r="19" spans="2:11" ht="15">
      <c r="B19" s="136"/>
      <c r="C19" s="136"/>
      <c r="D19" s="254">
        <v>10</v>
      </c>
      <c r="E19" s="257" t="s">
        <v>534</v>
      </c>
      <c r="F19" s="357">
        <v>200</v>
      </c>
      <c r="G19" s="251"/>
      <c r="H19" s="259" t="s">
        <v>534</v>
      </c>
      <c r="I19" s="261">
        <v>0.82</v>
      </c>
      <c r="J19" s="272" t="s">
        <v>537</v>
      </c>
      <c r="K19" s="273" t="s">
        <v>538</v>
      </c>
    </row>
    <row r="20" spans="2:11" ht="15">
      <c r="B20" s="239" t="s">
        <v>526</v>
      </c>
      <c r="C20" s="239">
        <v>32</v>
      </c>
      <c r="D20" s="254">
        <f aca="true" t="shared" si="0" ref="D20:D27">C20*$D$19</f>
        <v>320</v>
      </c>
      <c r="E20" s="268">
        <v>19</v>
      </c>
      <c r="F20" s="258">
        <f aca="true" t="shared" si="1" ref="F20:F27">E20*$F$19</f>
        <v>3800</v>
      </c>
      <c r="G20" s="260">
        <f aca="true" t="shared" si="2" ref="G20:G27">G8</f>
        <v>156</v>
      </c>
      <c r="H20" s="267">
        <f>G20-3</f>
        <v>153</v>
      </c>
      <c r="I20" s="261">
        <f aca="true" t="shared" si="3" ref="I20:I28">H20*$I$19*3</f>
        <v>376.38</v>
      </c>
      <c r="J20" s="262">
        <f aca="true" t="shared" si="4" ref="J20:J28">F20+I20</f>
        <v>4176.38</v>
      </c>
      <c r="K20" s="263">
        <f aca="true" t="shared" si="5" ref="K20:K28">J20*30.126</f>
        <v>125817.62388000001</v>
      </c>
    </row>
    <row r="21" spans="2:11" ht="15">
      <c r="B21" s="247" t="s">
        <v>499</v>
      </c>
      <c r="C21" s="239">
        <v>14</v>
      </c>
      <c r="D21" s="254">
        <f t="shared" si="0"/>
        <v>140</v>
      </c>
      <c r="E21" s="268">
        <v>9</v>
      </c>
      <c r="F21" s="258">
        <f t="shared" si="1"/>
        <v>1800</v>
      </c>
      <c r="G21" s="260">
        <f t="shared" si="2"/>
        <v>83</v>
      </c>
      <c r="H21" s="267">
        <f>G21-4</f>
        <v>79</v>
      </c>
      <c r="I21" s="261">
        <f t="shared" si="3"/>
        <v>194.34</v>
      </c>
      <c r="J21" s="262">
        <f t="shared" si="4"/>
        <v>1994.34</v>
      </c>
      <c r="K21" s="263">
        <f t="shared" si="5"/>
        <v>60081.48684</v>
      </c>
    </row>
    <row r="22" spans="2:11" ht="15">
      <c r="B22" s="247" t="s">
        <v>500</v>
      </c>
      <c r="C22" s="239">
        <v>23</v>
      </c>
      <c r="D22" s="254">
        <f t="shared" si="0"/>
        <v>230</v>
      </c>
      <c r="E22" s="268">
        <v>13</v>
      </c>
      <c r="F22" s="258">
        <f t="shared" si="1"/>
        <v>2600</v>
      </c>
      <c r="G22" s="260">
        <f t="shared" si="2"/>
        <v>104</v>
      </c>
      <c r="H22" s="267">
        <f>G22-12</f>
        <v>92</v>
      </c>
      <c r="I22" s="261">
        <f t="shared" si="3"/>
        <v>226.32</v>
      </c>
      <c r="J22" s="262">
        <f t="shared" si="4"/>
        <v>2826.32</v>
      </c>
      <c r="K22" s="263">
        <f t="shared" si="5"/>
        <v>85145.71632</v>
      </c>
    </row>
    <row r="23" spans="2:11" ht="15">
      <c r="B23" s="247" t="s">
        <v>501</v>
      </c>
      <c r="C23" s="239">
        <v>25</v>
      </c>
      <c r="D23" s="254">
        <f t="shared" si="0"/>
        <v>250</v>
      </c>
      <c r="E23" s="268">
        <v>16</v>
      </c>
      <c r="F23" s="258">
        <f t="shared" si="1"/>
        <v>3200</v>
      </c>
      <c r="G23" s="260">
        <f t="shared" si="2"/>
        <v>135</v>
      </c>
      <c r="H23" s="267">
        <f>G23-3</f>
        <v>132</v>
      </c>
      <c r="I23" s="261">
        <f t="shared" si="3"/>
        <v>324.71999999999997</v>
      </c>
      <c r="J23" s="262">
        <f t="shared" si="4"/>
        <v>3524.72</v>
      </c>
      <c r="K23" s="263">
        <f t="shared" si="5"/>
        <v>106185.71472</v>
      </c>
    </row>
    <row r="24" spans="2:11" ht="15">
      <c r="B24" s="247" t="s">
        <v>502</v>
      </c>
      <c r="C24" s="239">
        <v>21</v>
      </c>
      <c r="D24" s="254">
        <f t="shared" si="0"/>
        <v>210</v>
      </c>
      <c r="E24" s="268">
        <v>16</v>
      </c>
      <c r="F24" s="258">
        <f t="shared" si="1"/>
        <v>3200</v>
      </c>
      <c r="G24" s="260">
        <f t="shared" si="2"/>
        <v>130</v>
      </c>
      <c r="H24" s="267">
        <f>G24-12</f>
        <v>118</v>
      </c>
      <c r="I24" s="261">
        <f t="shared" si="3"/>
        <v>290.28</v>
      </c>
      <c r="J24" s="262">
        <f t="shared" si="4"/>
        <v>3490.2799999999997</v>
      </c>
      <c r="K24" s="263">
        <f t="shared" si="5"/>
        <v>105148.17528</v>
      </c>
    </row>
    <row r="25" spans="2:11" ht="15">
      <c r="B25" s="247" t="s">
        <v>503</v>
      </c>
      <c r="C25" s="239">
        <v>17</v>
      </c>
      <c r="D25" s="254">
        <f t="shared" si="0"/>
        <v>170</v>
      </c>
      <c r="E25" s="268">
        <v>12</v>
      </c>
      <c r="F25" s="258">
        <f t="shared" si="1"/>
        <v>2400</v>
      </c>
      <c r="G25" s="260">
        <f t="shared" si="2"/>
        <v>105</v>
      </c>
      <c r="H25" s="267">
        <f>G25-12</f>
        <v>93</v>
      </c>
      <c r="I25" s="261">
        <f t="shared" si="3"/>
        <v>228.77999999999997</v>
      </c>
      <c r="J25" s="262">
        <f t="shared" si="4"/>
        <v>2628.7799999999997</v>
      </c>
      <c r="K25" s="263">
        <f t="shared" si="5"/>
        <v>79194.62628</v>
      </c>
    </row>
    <row r="26" spans="2:11" ht="15">
      <c r="B26" s="247" t="s">
        <v>127</v>
      </c>
      <c r="C26" s="239">
        <v>19</v>
      </c>
      <c r="D26" s="254">
        <f t="shared" si="0"/>
        <v>190</v>
      </c>
      <c r="E26" s="268">
        <v>15</v>
      </c>
      <c r="F26" s="258">
        <f t="shared" si="1"/>
        <v>3000</v>
      </c>
      <c r="G26" s="260">
        <f t="shared" si="2"/>
        <v>110</v>
      </c>
      <c r="H26" s="267">
        <f>G26-3</f>
        <v>107</v>
      </c>
      <c r="I26" s="261">
        <f t="shared" si="3"/>
        <v>263.21999999999997</v>
      </c>
      <c r="J26" s="262">
        <f t="shared" si="4"/>
        <v>3263.22</v>
      </c>
      <c r="K26" s="263">
        <f t="shared" si="5"/>
        <v>98307.76572</v>
      </c>
    </row>
    <row r="27" spans="2:11" ht="15">
      <c r="B27" s="247" t="s">
        <v>504</v>
      </c>
      <c r="C27" s="239">
        <v>14</v>
      </c>
      <c r="D27" s="254">
        <f t="shared" si="0"/>
        <v>140</v>
      </c>
      <c r="E27" s="268">
        <v>8</v>
      </c>
      <c r="F27" s="258">
        <f t="shared" si="1"/>
        <v>1600</v>
      </c>
      <c r="G27" s="260">
        <f t="shared" si="2"/>
        <v>79</v>
      </c>
      <c r="H27" s="267">
        <f>G27-3</f>
        <v>76</v>
      </c>
      <c r="I27" s="261">
        <f t="shared" si="3"/>
        <v>186.95999999999998</v>
      </c>
      <c r="J27" s="262">
        <f t="shared" si="4"/>
        <v>1786.96</v>
      </c>
      <c r="K27" s="263">
        <f t="shared" si="5"/>
        <v>53833.95696</v>
      </c>
    </row>
    <row r="28" spans="2:11" ht="15">
      <c r="B28" s="136"/>
      <c r="C28" s="245">
        <f aca="true" t="shared" si="6" ref="C28:H28">SUM(C20:C27)</f>
        <v>165</v>
      </c>
      <c r="D28" s="254">
        <f t="shared" si="6"/>
        <v>1650</v>
      </c>
      <c r="E28" s="257">
        <f t="shared" si="6"/>
        <v>108</v>
      </c>
      <c r="F28" s="258">
        <f t="shared" si="6"/>
        <v>21600</v>
      </c>
      <c r="G28" s="246">
        <f t="shared" si="6"/>
        <v>902</v>
      </c>
      <c r="H28" s="267">
        <f t="shared" si="6"/>
        <v>850</v>
      </c>
      <c r="I28" s="261">
        <f t="shared" si="3"/>
        <v>2091</v>
      </c>
      <c r="J28" s="262">
        <f t="shared" si="4"/>
        <v>23691</v>
      </c>
      <c r="K28" s="263">
        <f t="shared" si="5"/>
        <v>713715.066</v>
      </c>
    </row>
    <row r="30" spans="2:6" ht="15">
      <c r="B30" s="358" t="s">
        <v>541</v>
      </c>
      <c r="C30" s="347"/>
      <c r="D30" s="347"/>
      <c r="E30" s="347"/>
      <c r="F30" s="347"/>
    </row>
    <row r="31" spans="2:6" ht="15">
      <c r="B31" s="348"/>
      <c r="C31" s="348"/>
      <c r="D31" s="349">
        <v>10</v>
      </c>
      <c r="E31" s="350" t="s">
        <v>534</v>
      </c>
      <c r="F31" s="356">
        <v>215</v>
      </c>
    </row>
    <row r="32" spans="2:6" ht="15">
      <c r="B32" s="352" t="s">
        <v>540</v>
      </c>
      <c r="C32" s="352">
        <v>32</v>
      </c>
      <c r="D32" s="349">
        <v>320</v>
      </c>
      <c r="E32" s="353">
        <v>19</v>
      </c>
      <c r="F32" s="351">
        <v>4085</v>
      </c>
    </row>
    <row r="33" spans="2:6" ht="15">
      <c r="B33" s="354" t="s">
        <v>499</v>
      </c>
      <c r="C33" s="352">
        <v>14</v>
      </c>
      <c r="D33" s="349">
        <v>140</v>
      </c>
      <c r="E33" s="353">
        <v>9</v>
      </c>
      <c r="F33" s="351">
        <v>1935</v>
      </c>
    </row>
    <row r="34" spans="2:6" ht="15">
      <c r="B34" s="354" t="s">
        <v>500</v>
      </c>
      <c r="C34" s="352">
        <v>23</v>
      </c>
      <c r="D34" s="349">
        <v>230</v>
      </c>
      <c r="E34" s="353">
        <v>13</v>
      </c>
      <c r="F34" s="351">
        <v>2795</v>
      </c>
    </row>
    <row r="35" spans="2:6" ht="15">
      <c r="B35" s="354" t="s">
        <v>501</v>
      </c>
      <c r="C35" s="352">
        <v>25</v>
      </c>
      <c r="D35" s="349">
        <v>250</v>
      </c>
      <c r="E35" s="353">
        <v>16</v>
      </c>
      <c r="F35" s="351">
        <v>3440</v>
      </c>
    </row>
    <row r="36" spans="2:6" ht="15">
      <c r="B36" s="354" t="s">
        <v>502</v>
      </c>
      <c r="C36" s="352">
        <v>21</v>
      </c>
      <c r="D36" s="349">
        <v>210</v>
      </c>
      <c r="E36" s="353">
        <v>16</v>
      </c>
      <c r="F36" s="351">
        <v>3440</v>
      </c>
    </row>
    <row r="37" spans="2:6" ht="15">
      <c r="B37" s="354" t="s">
        <v>503</v>
      </c>
      <c r="C37" s="352">
        <v>17</v>
      </c>
      <c r="D37" s="349">
        <v>170</v>
      </c>
      <c r="E37" s="353">
        <v>12</v>
      </c>
      <c r="F37" s="351">
        <v>2580</v>
      </c>
    </row>
    <row r="38" spans="2:6" ht="15">
      <c r="B38" s="354" t="s">
        <v>127</v>
      </c>
      <c r="C38" s="352">
        <v>19</v>
      </c>
      <c r="D38" s="349">
        <v>190</v>
      </c>
      <c r="E38" s="353">
        <v>15</v>
      </c>
      <c r="F38" s="351">
        <v>3225</v>
      </c>
    </row>
    <row r="39" spans="2:6" ht="15">
      <c r="B39" s="354" t="s">
        <v>504</v>
      </c>
      <c r="C39" s="352">
        <v>14</v>
      </c>
      <c r="D39" s="349">
        <v>140</v>
      </c>
      <c r="E39" s="353">
        <v>8</v>
      </c>
      <c r="F39" s="351">
        <v>1720</v>
      </c>
    </row>
    <row r="40" spans="2:6" ht="15">
      <c r="B40" s="348"/>
      <c r="C40" s="355">
        <v>165</v>
      </c>
      <c r="D40" s="349">
        <v>1650</v>
      </c>
      <c r="E40" s="350">
        <v>108</v>
      </c>
      <c r="F40" s="351">
        <v>23220</v>
      </c>
    </row>
    <row r="42" ht="15">
      <c r="F42" s="346"/>
    </row>
    <row r="44" ht="15">
      <c r="H44">
        <v>10</v>
      </c>
    </row>
    <row r="45" ht="15">
      <c r="H45">
        <v>200</v>
      </c>
    </row>
    <row r="46" spans="6:8" ht="15">
      <c r="F46">
        <v>850</v>
      </c>
      <c r="G46">
        <v>3</v>
      </c>
      <c r="H46">
        <f>F46*G46</f>
        <v>2550</v>
      </c>
    </row>
    <row r="47" ht="15">
      <c r="H47">
        <f>H45/H46</f>
        <v>0.0784313725490196</v>
      </c>
    </row>
  </sheetData>
  <sheetProtection/>
  <mergeCells count="31">
    <mergeCell ref="B1:I1"/>
    <mergeCell ref="B2:J2"/>
    <mergeCell ref="B3:J3"/>
    <mergeCell ref="C4:E4"/>
    <mergeCell ref="F4:G4"/>
    <mergeCell ref="A5:J5"/>
    <mergeCell ref="A6:A7"/>
    <mergeCell ref="B6:C7"/>
    <mergeCell ref="D6:D7"/>
    <mergeCell ref="E6:E7"/>
    <mergeCell ref="F6:H6"/>
    <mergeCell ref="I6:J7"/>
    <mergeCell ref="B8:C8"/>
    <mergeCell ref="I8:J8"/>
    <mergeCell ref="B9:C9"/>
    <mergeCell ref="I9:J9"/>
    <mergeCell ref="B10:C10"/>
    <mergeCell ref="I10:J10"/>
    <mergeCell ref="B11:C11"/>
    <mergeCell ref="I11:J11"/>
    <mergeCell ref="B12:C12"/>
    <mergeCell ref="I12:J12"/>
    <mergeCell ref="B13:C13"/>
    <mergeCell ref="I13:J13"/>
    <mergeCell ref="J18:K18"/>
    <mergeCell ref="B14:C14"/>
    <mergeCell ref="I14:J14"/>
    <mergeCell ref="B15:C15"/>
    <mergeCell ref="I15:J15"/>
    <mergeCell ref="B16:C16"/>
    <mergeCell ref="I16:J16"/>
  </mergeCells>
  <hyperlinks>
    <hyperlink ref="I11" r:id="rId1" display="jozef.cingel@colnasprava.sk"/>
    <hyperlink ref="I12" r:id="rId2" display="holuby@kvalmont.sk"/>
    <hyperlink ref="I13" r:id="rId3" display="lehnice@lehnice.sk"/>
    <hyperlink ref="I14" r:id="rId4" display="mailto:michal.gajdusek@oz.allianzsp.sk"/>
    <hyperlink ref="I15" r:id="rId5" display="R.slovacek@chello.sk"/>
    <hyperlink ref="I9" r:id="rId6" display="pelechm@batas.sk"/>
    <hyperlink ref="I10" r:id="rId7" display="kikaigorvargovci@gmail.com"/>
    <hyperlink ref="I8" r:id="rId8" display="pastucha.ludovit@centrum.sk"/>
    <hyperlink ref="I16" r:id="rId9" display="http://www.ozbratislava.sk/"/>
  </hyperlinks>
  <printOptions/>
  <pageMargins left="0.7086614173228347" right="0.7086614173228347" top="0.1968503937007874" bottom="0.1968503937007874" header="0.07874015748031496" footer="0.07874015748031496"/>
  <pageSetup horizontalDpi="600" verticalDpi="600" orientation="landscape" paperSize="9" r:id="rId12"/>
  <legacyDrawing r:id="rId1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PageLayoutView="0" workbookViewId="0" topLeftCell="A16">
      <selection activeCell="D36" sqref="D36:D37"/>
    </sheetView>
  </sheetViews>
  <sheetFormatPr defaultColWidth="9.140625" defaultRowHeight="15"/>
  <cols>
    <col min="1" max="1" width="4.57421875" style="0" customWidth="1"/>
    <col min="2" max="2" width="17.140625" style="0" customWidth="1"/>
    <col min="3" max="3" width="6.8515625" style="0" customWidth="1"/>
    <col min="4" max="6" width="6.28125" style="0" customWidth="1"/>
    <col min="7" max="7" width="9.140625" style="0" customWidth="1"/>
    <col min="9" max="9" width="10.8515625" style="0" customWidth="1"/>
    <col min="10" max="10" width="11.57421875" style="0" customWidth="1"/>
    <col min="11" max="11" width="8.57421875" style="0" customWidth="1"/>
    <col min="14" max="14" width="38.421875" style="0" customWidth="1"/>
  </cols>
  <sheetData>
    <row r="1" spans="1:11" ht="19.5" customHeight="1">
      <c r="A1" s="1"/>
      <c r="B1" s="418" t="s">
        <v>505</v>
      </c>
      <c r="C1" s="418"/>
      <c r="D1" s="418"/>
      <c r="E1" s="418"/>
      <c r="F1" s="418"/>
      <c r="G1" s="418"/>
      <c r="H1" s="418"/>
      <c r="I1" s="418"/>
      <c r="J1" s="1"/>
      <c r="K1" s="1"/>
    </row>
    <row r="2" spans="1:11" ht="21" customHeight="1">
      <c r="A2" s="1"/>
      <c r="B2" s="418" t="s">
        <v>33</v>
      </c>
      <c r="C2" s="418"/>
      <c r="D2" s="418"/>
      <c r="E2" s="418"/>
      <c r="F2" s="463"/>
      <c r="G2" s="460" t="s">
        <v>54</v>
      </c>
      <c r="H2" s="461"/>
      <c r="I2" s="461"/>
      <c r="J2" s="461"/>
      <c r="K2" s="462"/>
    </row>
    <row r="3" spans="1:11" ht="18" customHeight="1">
      <c r="A3" s="1"/>
      <c r="B3" s="2" t="s">
        <v>48</v>
      </c>
      <c r="C3" s="2"/>
      <c r="D3" s="457" t="s">
        <v>53</v>
      </c>
      <c r="E3" s="458"/>
      <c r="F3" s="458"/>
      <c r="G3" s="458"/>
      <c r="H3" s="458"/>
      <c r="I3" s="458"/>
      <c r="J3" s="458"/>
      <c r="K3" s="459"/>
    </row>
    <row r="4" spans="1:11" ht="19.5" customHeight="1">
      <c r="A4" s="1"/>
      <c r="B4" s="2" t="s">
        <v>50</v>
      </c>
      <c r="C4" s="2"/>
      <c r="D4" s="457">
        <v>2010</v>
      </c>
      <c r="E4" s="458"/>
      <c r="F4" s="459"/>
      <c r="G4" s="1"/>
      <c r="H4" s="1"/>
      <c r="I4" s="3"/>
      <c r="J4" s="3"/>
      <c r="K4" s="3"/>
    </row>
    <row r="5" spans="1:11" ht="15" customHeight="1" thickBot="1">
      <c r="A5" s="81"/>
      <c r="B5" s="4"/>
      <c r="C5" s="4"/>
      <c r="D5" s="455" t="s">
        <v>34</v>
      </c>
      <c r="E5" s="455"/>
      <c r="F5" s="455"/>
      <c r="G5" s="455"/>
      <c r="H5" s="455"/>
      <c r="I5" s="455"/>
      <c r="J5" s="4"/>
      <c r="K5" s="4"/>
    </row>
    <row r="6" spans="1:11" ht="15.75" customHeight="1" hidden="1" thickBot="1">
      <c r="A6" s="81"/>
      <c r="B6" s="4"/>
      <c r="C6" s="4"/>
      <c r="D6" s="456"/>
      <c r="E6" s="456"/>
      <c r="F6" s="456"/>
      <c r="G6" s="456"/>
      <c r="H6" s="456"/>
      <c r="I6" s="456"/>
      <c r="J6" s="4"/>
      <c r="K6" s="4"/>
    </row>
    <row r="7" spans="1:11" ht="15.75" thickBot="1">
      <c r="A7" s="429"/>
      <c r="B7" s="5" t="s">
        <v>35</v>
      </c>
      <c r="C7" s="21"/>
      <c r="D7" s="430" t="s">
        <v>36</v>
      </c>
      <c r="E7" s="431"/>
      <c r="F7" s="432"/>
      <c r="G7" s="430" t="s">
        <v>0</v>
      </c>
      <c r="H7" s="431"/>
      <c r="I7" s="432"/>
      <c r="J7" s="6" t="s">
        <v>37</v>
      </c>
      <c r="K7" s="7" t="s">
        <v>38</v>
      </c>
    </row>
    <row r="8" spans="1:11" ht="15">
      <c r="A8" s="429"/>
      <c r="B8" s="8" t="s">
        <v>39</v>
      </c>
      <c r="C8" s="22"/>
      <c r="D8" s="433" t="s">
        <v>267</v>
      </c>
      <c r="E8" s="434"/>
      <c r="F8" s="435"/>
      <c r="G8" s="433" t="s">
        <v>268</v>
      </c>
      <c r="H8" s="434"/>
      <c r="I8" s="435"/>
      <c r="J8" s="98"/>
      <c r="K8" s="10"/>
    </row>
    <row r="9" spans="1:11" ht="15">
      <c r="A9" s="429"/>
      <c r="B9" s="11" t="s">
        <v>43</v>
      </c>
      <c r="C9" s="23"/>
      <c r="D9" s="422" t="s">
        <v>269</v>
      </c>
      <c r="E9" s="423"/>
      <c r="F9" s="424"/>
      <c r="G9" s="422" t="s">
        <v>270</v>
      </c>
      <c r="H9" s="423"/>
      <c r="I9" s="424"/>
      <c r="J9" s="99">
        <v>908475917</v>
      </c>
      <c r="K9" s="100"/>
    </row>
    <row r="10" spans="1:11" ht="15">
      <c r="A10" s="429"/>
      <c r="B10" s="11" t="s">
        <v>40</v>
      </c>
      <c r="C10" s="23"/>
      <c r="D10" s="422" t="s">
        <v>137</v>
      </c>
      <c r="E10" s="423"/>
      <c r="F10" s="424"/>
      <c r="G10" s="422" t="s">
        <v>271</v>
      </c>
      <c r="H10" s="423"/>
      <c r="I10" s="424"/>
      <c r="J10" s="99">
        <v>903414508</v>
      </c>
      <c r="K10" s="100"/>
    </row>
    <row r="11" spans="1:11" ht="15">
      <c r="A11" s="429"/>
      <c r="B11" s="11" t="s">
        <v>41</v>
      </c>
      <c r="C11" s="23"/>
      <c r="D11" s="422" t="s">
        <v>272</v>
      </c>
      <c r="E11" s="423"/>
      <c r="F11" s="424"/>
      <c r="G11" s="422" t="s">
        <v>273</v>
      </c>
      <c r="H11" s="423"/>
      <c r="I11" s="424"/>
      <c r="J11" s="99">
        <v>905595171</v>
      </c>
      <c r="K11" s="100"/>
    </row>
    <row r="12" spans="1:11" ht="15">
      <c r="A12" s="429"/>
      <c r="B12" s="11" t="s">
        <v>42</v>
      </c>
      <c r="C12" s="23"/>
      <c r="D12" s="422" t="s">
        <v>272</v>
      </c>
      <c r="E12" s="423"/>
      <c r="F12" s="424"/>
      <c r="G12" s="422" t="s">
        <v>273</v>
      </c>
      <c r="H12" s="423"/>
      <c r="I12" s="424"/>
      <c r="J12" s="99">
        <v>905595171</v>
      </c>
      <c r="K12" s="100"/>
    </row>
    <row r="13" spans="1:11" ht="15.75" thickBot="1">
      <c r="A13" s="429"/>
      <c r="B13" s="14" t="s">
        <v>44</v>
      </c>
      <c r="C13" s="24"/>
      <c r="D13" s="425" t="s">
        <v>132</v>
      </c>
      <c r="E13" s="426"/>
      <c r="F13" s="427"/>
      <c r="G13" s="425" t="s">
        <v>274</v>
      </c>
      <c r="H13" s="426"/>
      <c r="I13" s="427"/>
      <c r="J13" s="101">
        <v>903720809</v>
      </c>
      <c r="K13" s="16"/>
    </row>
    <row r="14" spans="1:11" ht="19.5" customHeight="1" thickBot="1">
      <c r="A14" s="428" t="s">
        <v>49</v>
      </c>
      <c r="B14" s="428"/>
      <c r="C14" s="428"/>
      <c r="D14" s="428"/>
      <c r="E14" s="428"/>
      <c r="F14" s="428"/>
      <c r="G14" s="428"/>
      <c r="H14" s="428"/>
      <c r="I14" s="428"/>
      <c r="J14" s="428"/>
      <c r="K14" s="428"/>
    </row>
    <row r="15" spans="1:11" s="155" customFormat="1" ht="15.75" thickBot="1">
      <c r="A15" s="436"/>
      <c r="B15" s="438" t="s">
        <v>45</v>
      </c>
      <c r="C15" s="438" t="s">
        <v>52</v>
      </c>
      <c r="D15" s="440" t="s">
        <v>493</v>
      </c>
      <c r="E15" s="440"/>
      <c r="F15" s="441"/>
      <c r="G15" s="442" t="s">
        <v>0</v>
      </c>
      <c r="H15" s="442"/>
      <c r="I15" s="443"/>
      <c r="J15" s="154" t="s">
        <v>47</v>
      </c>
      <c r="K15" s="446" t="s">
        <v>1</v>
      </c>
    </row>
    <row r="16" spans="1:11" s="155" customFormat="1" ht="34.5" customHeight="1">
      <c r="A16" s="437"/>
      <c r="B16" s="439"/>
      <c r="C16" s="439"/>
      <c r="D16" s="265" t="s">
        <v>494</v>
      </c>
      <c r="E16" s="266" t="s">
        <v>495</v>
      </c>
      <c r="F16" s="266" t="s">
        <v>496</v>
      </c>
      <c r="G16" s="444"/>
      <c r="H16" s="444"/>
      <c r="I16" s="445"/>
      <c r="J16" s="156" t="s">
        <v>46</v>
      </c>
      <c r="K16" s="447"/>
    </row>
    <row r="17" spans="1:14" s="90" customFormat="1" ht="15" customHeight="1">
      <c r="A17" s="274" t="s">
        <v>2</v>
      </c>
      <c r="B17" s="83" t="s">
        <v>138</v>
      </c>
      <c r="C17" s="275">
        <v>3451</v>
      </c>
      <c r="D17" s="83">
        <v>20</v>
      </c>
      <c r="E17" s="276">
        <v>0</v>
      </c>
      <c r="F17" s="102">
        <v>0</v>
      </c>
      <c r="G17" s="448" t="s">
        <v>275</v>
      </c>
      <c r="H17" s="449"/>
      <c r="I17" s="450"/>
      <c r="J17" s="277"/>
      <c r="K17" s="102">
        <v>140</v>
      </c>
      <c r="N17" s="278"/>
    </row>
    <row r="18" spans="1:14" s="90" customFormat="1" ht="15" customHeight="1">
      <c r="A18" s="274" t="s">
        <v>3</v>
      </c>
      <c r="B18" s="279" t="s">
        <v>276</v>
      </c>
      <c r="C18" s="279">
        <v>4429</v>
      </c>
      <c r="D18" s="83">
        <v>20</v>
      </c>
      <c r="E18" s="276">
        <v>7</v>
      </c>
      <c r="F18" s="102">
        <v>0</v>
      </c>
      <c r="G18" s="451" t="s">
        <v>277</v>
      </c>
      <c r="H18" s="452"/>
      <c r="I18" s="453"/>
      <c r="J18" s="277">
        <v>904327481</v>
      </c>
      <c r="K18" s="102">
        <v>100</v>
      </c>
      <c r="N18" s="278"/>
    </row>
    <row r="19" spans="1:14" s="90" customFormat="1" ht="15" customHeight="1">
      <c r="A19" s="274" t="s">
        <v>4</v>
      </c>
      <c r="B19" s="83" t="s">
        <v>278</v>
      </c>
      <c r="C19" s="279"/>
      <c r="D19" s="83">
        <v>20</v>
      </c>
      <c r="E19" s="276">
        <v>0</v>
      </c>
      <c r="F19" s="102">
        <v>0</v>
      </c>
      <c r="G19" s="451" t="s">
        <v>279</v>
      </c>
      <c r="H19" s="452"/>
      <c r="I19" s="453"/>
      <c r="J19" s="277">
        <v>907777055</v>
      </c>
      <c r="K19" s="102">
        <v>50</v>
      </c>
      <c r="N19" s="278"/>
    </row>
    <row r="20" spans="1:14" s="90" customFormat="1" ht="15" customHeight="1">
      <c r="A20" s="274" t="s">
        <v>5</v>
      </c>
      <c r="B20" s="279" t="s">
        <v>280</v>
      </c>
      <c r="C20" s="279">
        <v>5014</v>
      </c>
      <c r="D20" s="83">
        <v>30</v>
      </c>
      <c r="E20" s="276">
        <v>0</v>
      </c>
      <c r="F20" s="102">
        <v>0</v>
      </c>
      <c r="G20" s="451" t="s">
        <v>281</v>
      </c>
      <c r="H20" s="452"/>
      <c r="I20" s="453"/>
      <c r="J20" s="277">
        <v>902895622</v>
      </c>
      <c r="K20" s="102">
        <v>40</v>
      </c>
      <c r="N20" s="278"/>
    </row>
    <row r="21" spans="1:14" s="90" customFormat="1" ht="15" customHeight="1">
      <c r="A21" s="274" t="s">
        <v>6</v>
      </c>
      <c r="B21" s="275" t="s">
        <v>131</v>
      </c>
      <c r="C21" s="275">
        <v>3452</v>
      </c>
      <c r="D21" s="83">
        <v>20</v>
      </c>
      <c r="E21" s="276">
        <v>10</v>
      </c>
      <c r="F21" s="102">
        <v>5</v>
      </c>
      <c r="G21" s="451" t="s">
        <v>281</v>
      </c>
      <c r="H21" s="452"/>
      <c r="I21" s="453"/>
      <c r="J21" s="277">
        <v>902895622</v>
      </c>
      <c r="K21" s="102">
        <v>40</v>
      </c>
      <c r="N21" s="278"/>
    </row>
    <row r="22" spans="1:14" s="90" customFormat="1" ht="15" customHeight="1">
      <c r="A22" s="274" t="s">
        <v>7</v>
      </c>
      <c r="B22" s="275" t="s">
        <v>282</v>
      </c>
      <c r="C22" s="275">
        <v>5022</v>
      </c>
      <c r="D22" s="83">
        <v>0</v>
      </c>
      <c r="E22" s="276">
        <v>0</v>
      </c>
      <c r="F22" s="102">
        <v>0</v>
      </c>
      <c r="G22" s="451" t="s">
        <v>283</v>
      </c>
      <c r="H22" s="452"/>
      <c r="I22" s="453"/>
      <c r="J22" s="277">
        <v>905842677</v>
      </c>
      <c r="K22" s="102">
        <v>90</v>
      </c>
      <c r="N22" s="278"/>
    </row>
    <row r="23" spans="1:14" s="90" customFormat="1" ht="15" customHeight="1">
      <c r="A23" s="274" t="s">
        <v>8</v>
      </c>
      <c r="B23" s="279" t="s">
        <v>284</v>
      </c>
      <c r="C23" s="279">
        <v>5012</v>
      </c>
      <c r="D23" s="83">
        <v>20</v>
      </c>
      <c r="E23" s="276">
        <v>8</v>
      </c>
      <c r="F23" s="102">
        <v>5</v>
      </c>
      <c r="G23" s="451" t="s">
        <v>285</v>
      </c>
      <c r="H23" s="452"/>
      <c r="I23" s="453"/>
      <c r="J23" s="277" t="s">
        <v>286</v>
      </c>
      <c r="K23" s="102">
        <v>90</v>
      </c>
      <c r="N23" s="278"/>
    </row>
    <row r="24" spans="1:14" s="90" customFormat="1" ht="15" customHeight="1">
      <c r="A24" s="274" t="s">
        <v>9</v>
      </c>
      <c r="B24" s="279" t="s">
        <v>287</v>
      </c>
      <c r="C24" s="279">
        <v>5015</v>
      </c>
      <c r="D24" s="83">
        <v>30</v>
      </c>
      <c r="E24" s="276">
        <v>5</v>
      </c>
      <c r="F24" s="102"/>
      <c r="G24" s="451" t="s">
        <v>288</v>
      </c>
      <c r="H24" s="452"/>
      <c r="I24" s="453"/>
      <c r="J24" s="277"/>
      <c r="K24" s="102">
        <v>100</v>
      </c>
      <c r="N24" s="278"/>
    </row>
    <row r="25" spans="1:14" s="90" customFormat="1" ht="15" customHeight="1">
      <c r="A25" s="274" t="s">
        <v>10</v>
      </c>
      <c r="B25" s="279" t="s">
        <v>289</v>
      </c>
      <c r="C25" s="279">
        <v>5016</v>
      </c>
      <c r="D25" s="83">
        <v>30</v>
      </c>
      <c r="E25" s="276">
        <v>5</v>
      </c>
      <c r="F25" s="102">
        <v>0</v>
      </c>
      <c r="G25" s="451" t="s">
        <v>290</v>
      </c>
      <c r="H25" s="452"/>
      <c r="I25" s="453"/>
      <c r="J25" s="277">
        <v>903888668</v>
      </c>
      <c r="K25" s="102">
        <v>50</v>
      </c>
      <c r="N25" s="278"/>
    </row>
    <row r="26" spans="1:14" s="90" customFormat="1" ht="15" customHeight="1">
      <c r="A26" s="274" t="s">
        <v>11</v>
      </c>
      <c r="B26" s="84" t="s">
        <v>291</v>
      </c>
      <c r="C26" s="279"/>
      <c r="D26" s="83">
        <v>0</v>
      </c>
      <c r="E26" s="276">
        <v>0</v>
      </c>
      <c r="F26" s="102">
        <v>0</v>
      </c>
      <c r="G26" s="451" t="s">
        <v>290</v>
      </c>
      <c r="H26" s="452"/>
      <c r="I26" s="453"/>
      <c r="J26" s="277">
        <v>903888668</v>
      </c>
      <c r="K26" s="102">
        <v>50</v>
      </c>
      <c r="N26" s="278"/>
    </row>
    <row r="27" spans="1:14" s="90" customFormat="1" ht="15" customHeight="1">
      <c r="A27" s="274" t="s">
        <v>12</v>
      </c>
      <c r="B27" s="84" t="s">
        <v>292</v>
      </c>
      <c r="C27" s="279">
        <v>5013</v>
      </c>
      <c r="D27" s="83">
        <v>40</v>
      </c>
      <c r="E27" s="276">
        <v>10</v>
      </c>
      <c r="F27" s="102">
        <v>10</v>
      </c>
      <c r="G27" s="451" t="s">
        <v>293</v>
      </c>
      <c r="H27" s="452"/>
      <c r="I27" s="453"/>
      <c r="J27" s="277" t="s">
        <v>294</v>
      </c>
      <c r="K27" s="102">
        <v>120</v>
      </c>
      <c r="N27" s="278"/>
    </row>
    <row r="28" spans="1:14" s="90" customFormat="1" ht="15" customHeight="1">
      <c r="A28" s="274" t="s">
        <v>13</v>
      </c>
      <c r="B28" s="279" t="s">
        <v>295</v>
      </c>
      <c r="C28" s="279">
        <v>3444</v>
      </c>
      <c r="D28" s="83">
        <v>30</v>
      </c>
      <c r="E28" s="276">
        <v>10</v>
      </c>
      <c r="F28" s="102">
        <v>0</v>
      </c>
      <c r="G28" s="451" t="s">
        <v>273</v>
      </c>
      <c r="H28" s="452"/>
      <c r="I28" s="453"/>
      <c r="J28" s="277">
        <v>905595171</v>
      </c>
      <c r="K28" s="102">
        <v>60</v>
      </c>
      <c r="N28" s="278"/>
    </row>
    <row r="29" spans="1:14" s="90" customFormat="1" ht="15" customHeight="1">
      <c r="A29" s="274" t="s">
        <v>14</v>
      </c>
      <c r="B29" s="279" t="s">
        <v>135</v>
      </c>
      <c r="C29" s="279">
        <v>3445</v>
      </c>
      <c r="D29" s="83">
        <v>0</v>
      </c>
      <c r="E29" s="276">
        <v>0</v>
      </c>
      <c r="F29" s="102">
        <v>0</v>
      </c>
      <c r="G29" s="451" t="s">
        <v>273</v>
      </c>
      <c r="H29" s="452"/>
      <c r="I29" s="453"/>
      <c r="J29" s="277"/>
      <c r="K29" s="102">
        <v>40</v>
      </c>
      <c r="N29" s="278"/>
    </row>
    <row r="30" spans="1:14" s="90" customFormat="1" ht="15" customHeight="1">
      <c r="A30" s="274" t="s">
        <v>15</v>
      </c>
      <c r="B30" s="279" t="s">
        <v>296</v>
      </c>
      <c r="C30" s="279">
        <v>3131</v>
      </c>
      <c r="D30" s="83">
        <v>40</v>
      </c>
      <c r="E30" s="276">
        <v>10</v>
      </c>
      <c r="F30" s="102">
        <v>5</v>
      </c>
      <c r="G30" s="451" t="s">
        <v>297</v>
      </c>
      <c r="H30" s="452"/>
      <c r="I30" s="453"/>
      <c r="J30" s="277">
        <v>905540084</v>
      </c>
      <c r="K30" s="102">
        <v>110</v>
      </c>
      <c r="N30" s="278"/>
    </row>
    <row r="31" spans="1:14" s="90" customFormat="1" ht="15" customHeight="1">
      <c r="A31" s="274" t="s">
        <v>16</v>
      </c>
      <c r="B31" s="279" t="s">
        <v>298</v>
      </c>
      <c r="C31" s="279">
        <v>4555</v>
      </c>
      <c r="D31" s="83">
        <v>40</v>
      </c>
      <c r="E31" s="276">
        <v>10</v>
      </c>
      <c r="F31" s="102">
        <v>0</v>
      </c>
      <c r="G31" s="451" t="s">
        <v>299</v>
      </c>
      <c r="H31" s="452"/>
      <c r="I31" s="453"/>
      <c r="J31" s="277">
        <v>905829342</v>
      </c>
      <c r="K31" s="102">
        <v>120</v>
      </c>
      <c r="N31" s="278"/>
    </row>
    <row r="32" spans="1:14" s="90" customFormat="1" ht="15" customHeight="1">
      <c r="A32" s="274" t="s">
        <v>17</v>
      </c>
      <c r="B32" s="84" t="s">
        <v>300</v>
      </c>
      <c r="C32" s="279"/>
      <c r="D32" s="83">
        <v>20</v>
      </c>
      <c r="E32" s="276">
        <v>6</v>
      </c>
      <c r="F32" s="102">
        <v>5</v>
      </c>
      <c r="G32" s="451" t="s">
        <v>301</v>
      </c>
      <c r="H32" s="452"/>
      <c r="I32" s="453"/>
      <c r="J32" s="277">
        <v>902717212</v>
      </c>
      <c r="K32" s="102">
        <v>100</v>
      </c>
      <c r="N32" s="278"/>
    </row>
    <row r="33" spans="1:14" s="90" customFormat="1" ht="15" customHeight="1">
      <c r="A33" s="274" t="s">
        <v>18</v>
      </c>
      <c r="B33" s="84" t="s">
        <v>302</v>
      </c>
      <c r="C33" s="279"/>
      <c r="D33" s="83">
        <v>20</v>
      </c>
      <c r="E33" s="276">
        <v>0</v>
      </c>
      <c r="F33" s="102">
        <v>0</v>
      </c>
      <c r="G33" s="451" t="s">
        <v>303</v>
      </c>
      <c r="H33" s="452"/>
      <c r="I33" s="453"/>
      <c r="J33" s="277">
        <v>915055198</v>
      </c>
      <c r="K33" s="102">
        <v>20</v>
      </c>
      <c r="N33" s="278"/>
    </row>
    <row r="34" spans="1:14" s="90" customFormat="1" ht="15" customHeight="1">
      <c r="A34" s="274" t="s">
        <v>19</v>
      </c>
      <c r="B34" s="84" t="s">
        <v>304</v>
      </c>
      <c r="C34" s="279">
        <v>5007</v>
      </c>
      <c r="D34" s="83">
        <v>20</v>
      </c>
      <c r="E34" s="276">
        <v>0</v>
      </c>
      <c r="F34" s="102">
        <v>0</v>
      </c>
      <c r="G34" s="451" t="s">
        <v>305</v>
      </c>
      <c r="H34" s="452"/>
      <c r="I34" s="453"/>
      <c r="J34" s="277">
        <v>910905250</v>
      </c>
      <c r="K34" s="102">
        <v>70</v>
      </c>
      <c r="N34" s="278"/>
    </row>
    <row r="35" spans="1:14" s="90" customFormat="1" ht="15" customHeight="1">
      <c r="A35" s="274" t="s">
        <v>20</v>
      </c>
      <c r="B35" s="84" t="s">
        <v>306</v>
      </c>
      <c r="C35" s="279"/>
      <c r="D35" s="83">
        <v>0</v>
      </c>
      <c r="E35" s="276">
        <v>0</v>
      </c>
      <c r="F35" s="102">
        <v>0</v>
      </c>
      <c r="G35" s="451" t="s">
        <v>307</v>
      </c>
      <c r="H35" s="452"/>
      <c r="I35" s="453"/>
      <c r="J35" s="277"/>
      <c r="K35" s="102"/>
      <c r="N35" s="278"/>
    </row>
    <row r="36" spans="1:14" s="90" customFormat="1" ht="15" customHeight="1">
      <c r="A36" s="274" t="s">
        <v>21</v>
      </c>
      <c r="B36" s="279" t="s">
        <v>132</v>
      </c>
      <c r="C36" s="279">
        <v>3441</v>
      </c>
      <c r="D36" s="83">
        <v>30</v>
      </c>
      <c r="E36" s="276">
        <v>10</v>
      </c>
      <c r="F36" s="102">
        <v>10</v>
      </c>
      <c r="G36" s="451" t="s">
        <v>274</v>
      </c>
      <c r="H36" s="452"/>
      <c r="I36" s="453"/>
      <c r="J36" s="277">
        <v>903720809</v>
      </c>
      <c r="K36" s="102">
        <v>150</v>
      </c>
      <c r="N36" s="278"/>
    </row>
    <row r="37" spans="1:14" s="90" customFormat="1" ht="15" customHeight="1">
      <c r="A37" s="274" t="s">
        <v>22</v>
      </c>
      <c r="B37" s="84" t="s">
        <v>308</v>
      </c>
      <c r="C37" s="279">
        <v>4551</v>
      </c>
      <c r="D37" s="83">
        <v>30</v>
      </c>
      <c r="E37" s="276">
        <v>10</v>
      </c>
      <c r="F37" s="102">
        <v>10</v>
      </c>
      <c r="G37" s="451" t="s">
        <v>274</v>
      </c>
      <c r="H37" s="452"/>
      <c r="I37" s="453"/>
      <c r="J37" s="277">
        <v>903720809</v>
      </c>
      <c r="K37" s="102"/>
      <c r="N37" s="278"/>
    </row>
    <row r="38" spans="1:14" s="90" customFormat="1" ht="15" customHeight="1">
      <c r="A38" s="274" t="s">
        <v>23</v>
      </c>
      <c r="B38" s="84" t="s">
        <v>309</v>
      </c>
      <c r="C38" s="279"/>
      <c r="D38" s="83">
        <v>15</v>
      </c>
      <c r="E38" s="276">
        <v>5</v>
      </c>
      <c r="F38" s="102">
        <v>5</v>
      </c>
      <c r="G38" s="451" t="s">
        <v>310</v>
      </c>
      <c r="H38" s="452"/>
      <c r="I38" s="453"/>
      <c r="J38" s="277"/>
      <c r="K38" s="102">
        <v>20</v>
      </c>
      <c r="N38" s="278"/>
    </row>
    <row r="39" spans="1:14" s="90" customFormat="1" ht="15" customHeight="1">
      <c r="A39" s="274" t="s">
        <v>24</v>
      </c>
      <c r="B39" s="84" t="s">
        <v>311</v>
      </c>
      <c r="C39" s="83"/>
      <c r="D39" s="83">
        <v>40</v>
      </c>
      <c r="E39" s="276">
        <v>0</v>
      </c>
      <c r="F39" s="102">
        <v>0</v>
      </c>
      <c r="G39" s="451" t="s">
        <v>312</v>
      </c>
      <c r="H39" s="452"/>
      <c r="I39" s="453"/>
      <c r="J39" s="277"/>
      <c r="K39" s="102">
        <v>300</v>
      </c>
      <c r="N39" s="278"/>
    </row>
    <row r="40" spans="1:14" s="90" customFormat="1" ht="15" customHeight="1">
      <c r="A40" s="274" t="s">
        <v>25</v>
      </c>
      <c r="B40" s="84" t="s">
        <v>313</v>
      </c>
      <c r="C40" s="83"/>
      <c r="D40" s="83">
        <v>0</v>
      </c>
      <c r="E40" s="276">
        <v>0</v>
      </c>
      <c r="F40" s="102">
        <v>0</v>
      </c>
      <c r="G40" s="451" t="s">
        <v>285</v>
      </c>
      <c r="H40" s="452"/>
      <c r="I40" s="453"/>
      <c r="J40" s="277" t="s">
        <v>286</v>
      </c>
      <c r="K40" s="102"/>
      <c r="N40" s="278"/>
    </row>
    <row r="41" spans="1:14" s="90" customFormat="1" ht="15" customHeight="1">
      <c r="A41" s="274" t="s">
        <v>26</v>
      </c>
      <c r="B41" s="279" t="s">
        <v>134</v>
      </c>
      <c r="C41" s="279">
        <v>3442</v>
      </c>
      <c r="D41" s="83">
        <v>20</v>
      </c>
      <c r="E41" s="276">
        <v>7</v>
      </c>
      <c r="F41" s="102">
        <v>3</v>
      </c>
      <c r="G41" s="451" t="s">
        <v>314</v>
      </c>
      <c r="H41" s="452"/>
      <c r="I41" s="453"/>
      <c r="J41" s="277">
        <v>908475917</v>
      </c>
      <c r="K41" s="102">
        <v>70</v>
      </c>
      <c r="N41" s="278"/>
    </row>
    <row r="42" spans="1:14" s="90" customFormat="1" ht="15" customHeight="1">
      <c r="A42" s="274" t="s">
        <v>27</v>
      </c>
      <c r="B42" s="279" t="s">
        <v>136</v>
      </c>
      <c r="C42" s="279">
        <v>3363</v>
      </c>
      <c r="D42" s="83">
        <v>20</v>
      </c>
      <c r="E42" s="276">
        <v>8</v>
      </c>
      <c r="F42" s="102">
        <v>2</v>
      </c>
      <c r="G42" s="451" t="s">
        <v>315</v>
      </c>
      <c r="H42" s="452"/>
      <c r="I42" s="453"/>
      <c r="J42" s="277"/>
      <c r="K42" s="102">
        <v>60</v>
      </c>
      <c r="N42" s="278"/>
    </row>
    <row r="43" spans="1:14" s="90" customFormat="1" ht="15" customHeight="1">
      <c r="A43" s="274" t="s">
        <v>28</v>
      </c>
      <c r="B43" s="279" t="s">
        <v>267</v>
      </c>
      <c r="C43" s="279">
        <v>3473</v>
      </c>
      <c r="D43" s="83">
        <v>20</v>
      </c>
      <c r="E43" s="276">
        <v>10</v>
      </c>
      <c r="F43" s="102">
        <v>0</v>
      </c>
      <c r="G43" s="451" t="s">
        <v>316</v>
      </c>
      <c r="H43" s="452"/>
      <c r="I43" s="453"/>
      <c r="J43" s="277"/>
      <c r="K43" s="102">
        <v>200</v>
      </c>
      <c r="N43" s="278"/>
    </row>
    <row r="44" spans="1:14" s="90" customFormat="1" ht="15" customHeight="1">
      <c r="A44" s="274" t="s">
        <v>29</v>
      </c>
      <c r="B44" s="279" t="s">
        <v>317</v>
      </c>
      <c r="C44" s="279">
        <v>5017</v>
      </c>
      <c r="D44" s="83">
        <v>60</v>
      </c>
      <c r="E44" s="276">
        <v>10</v>
      </c>
      <c r="F44" s="102">
        <v>0</v>
      </c>
      <c r="G44" s="451" t="s">
        <v>318</v>
      </c>
      <c r="H44" s="452"/>
      <c r="I44" s="453"/>
      <c r="J44" s="277"/>
      <c r="K44" s="102">
        <v>200</v>
      </c>
      <c r="N44" s="278"/>
    </row>
    <row r="45" spans="1:14" s="90" customFormat="1" ht="15" customHeight="1">
      <c r="A45" s="274" t="s">
        <v>30</v>
      </c>
      <c r="B45" s="83" t="s">
        <v>319</v>
      </c>
      <c r="C45" s="279"/>
      <c r="D45" s="83">
        <v>0</v>
      </c>
      <c r="E45" s="276">
        <v>0</v>
      </c>
      <c r="F45" s="102">
        <v>0</v>
      </c>
      <c r="G45" s="451" t="s">
        <v>293</v>
      </c>
      <c r="H45" s="452"/>
      <c r="I45" s="453"/>
      <c r="J45" s="277" t="s">
        <v>294</v>
      </c>
      <c r="K45" s="102">
        <v>40</v>
      </c>
      <c r="N45" s="278"/>
    </row>
    <row r="46" spans="1:14" s="90" customFormat="1" ht="15" customHeight="1">
      <c r="A46" s="274" t="s">
        <v>31</v>
      </c>
      <c r="B46" s="84" t="s">
        <v>133</v>
      </c>
      <c r="C46" s="279">
        <v>3420</v>
      </c>
      <c r="D46" s="83">
        <v>15</v>
      </c>
      <c r="E46" s="276">
        <v>5</v>
      </c>
      <c r="F46" s="102">
        <v>0</v>
      </c>
      <c r="G46" s="451" t="s">
        <v>320</v>
      </c>
      <c r="H46" s="452"/>
      <c r="I46" s="453"/>
      <c r="J46" s="277">
        <v>910422030</v>
      </c>
      <c r="K46" s="102">
        <v>70</v>
      </c>
      <c r="N46" s="278"/>
    </row>
    <row r="47" spans="1:14" s="90" customFormat="1" ht="15" customHeight="1">
      <c r="A47" s="274" t="s">
        <v>321</v>
      </c>
      <c r="B47" s="84" t="s">
        <v>137</v>
      </c>
      <c r="C47" s="275">
        <v>3461</v>
      </c>
      <c r="D47" s="83">
        <v>30</v>
      </c>
      <c r="E47" s="276">
        <v>10</v>
      </c>
      <c r="F47" s="102">
        <v>5</v>
      </c>
      <c r="G47" s="451" t="s">
        <v>271</v>
      </c>
      <c r="H47" s="452"/>
      <c r="I47" s="453"/>
      <c r="J47" s="277">
        <v>903414508</v>
      </c>
      <c r="K47" s="102">
        <v>90</v>
      </c>
      <c r="N47" s="278"/>
    </row>
    <row r="48" spans="1:14" s="90" customFormat="1" ht="15" customHeight="1" thickBot="1">
      <c r="A48" s="280" t="s">
        <v>322</v>
      </c>
      <c r="B48" s="281" t="s">
        <v>323</v>
      </c>
      <c r="C48" s="282"/>
      <c r="D48" s="269">
        <v>0</v>
      </c>
      <c r="E48" s="269">
        <v>0</v>
      </c>
      <c r="F48" s="144">
        <v>0</v>
      </c>
      <c r="G48" s="454" t="s">
        <v>324</v>
      </c>
      <c r="H48" s="454"/>
      <c r="I48" s="454"/>
      <c r="J48" s="281"/>
      <c r="K48" s="144">
        <v>20</v>
      </c>
      <c r="N48" s="278"/>
    </row>
    <row r="49" spans="1:11" s="288" customFormat="1" ht="15.75" thickBot="1">
      <c r="A49" s="283"/>
      <c r="B49" s="421" t="s">
        <v>51</v>
      </c>
      <c r="C49" s="421"/>
      <c r="D49" s="284">
        <f>SUM(D17:D48)</f>
        <v>680</v>
      </c>
      <c r="E49" s="284">
        <f>SUM(E17:E48)</f>
        <v>156</v>
      </c>
      <c r="F49" s="284">
        <f>SUM(F17:F48)</f>
        <v>65</v>
      </c>
      <c r="G49" s="285"/>
      <c r="H49" s="285"/>
      <c r="I49" s="286"/>
      <c r="J49" s="286"/>
      <c r="K49" s="287">
        <v>2610</v>
      </c>
    </row>
    <row r="50" spans="2:6" ht="24" customHeight="1">
      <c r="B50" s="172" t="s">
        <v>508</v>
      </c>
      <c r="C50" s="172"/>
      <c r="D50" s="173">
        <f>D49</f>
        <v>680</v>
      </c>
      <c r="E50" s="173">
        <f>E49</f>
        <v>156</v>
      </c>
      <c r="F50" s="173">
        <f>F49</f>
        <v>65</v>
      </c>
    </row>
    <row r="51" spans="2:6" ht="22.5">
      <c r="B51" s="174" t="s">
        <v>509</v>
      </c>
      <c r="C51" s="175"/>
      <c r="D51" s="176">
        <f>D50/30</f>
        <v>22.666666666666668</v>
      </c>
      <c r="E51" s="176">
        <f>E50/25</f>
        <v>6.24</v>
      </c>
      <c r="F51" s="176">
        <f>F50/25</f>
        <v>2.6</v>
      </c>
    </row>
    <row r="52" spans="2:6" ht="45">
      <c r="B52" s="174" t="s">
        <v>510</v>
      </c>
      <c r="C52" s="175">
        <v>32</v>
      </c>
      <c r="D52" s="177">
        <f>D50/C52</f>
        <v>21.25</v>
      </c>
      <c r="E52" s="175"/>
      <c r="F52" s="175"/>
    </row>
    <row r="53" spans="2:6" ht="35.25">
      <c r="B53" s="174" t="s">
        <v>511</v>
      </c>
      <c r="C53" s="175">
        <v>25</v>
      </c>
      <c r="D53" s="177">
        <f>D50/C53</f>
        <v>27.2</v>
      </c>
      <c r="E53" s="175"/>
      <c r="F53" s="175"/>
    </row>
    <row r="54" spans="2:6" ht="24">
      <c r="B54" s="174" t="s">
        <v>512</v>
      </c>
      <c r="C54" s="175"/>
      <c r="D54" s="175">
        <v>19</v>
      </c>
      <c r="E54" s="175"/>
      <c r="F54" s="175"/>
    </row>
    <row r="55" spans="2:6" ht="24.75" thickBot="1">
      <c r="B55" s="178" t="s">
        <v>513</v>
      </c>
      <c r="C55" s="179"/>
      <c r="D55" s="179">
        <f>30*D54</f>
        <v>570</v>
      </c>
      <c r="E55" s="179"/>
      <c r="F55" s="179"/>
    </row>
    <row r="56" spans="2:6" ht="15.75" thickBot="1">
      <c r="B56" s="180" t="s">
        <v>514</v>
      </c>
      <c r="C56" s="181"/>
      <c r="D56" s="181">
        <f>D55-D50</f>
        <v>-110</v>
      </c>
      <c r="E56" s="181"/>
      <c r="F56" s="182"/>
    </row>
    <row r="58" spans="2:4" ht="15">
      <c r="B58" s="183" t="s">
        <v>515</v>
      </c>
      <c r="C58" s="183"/>
      <c r="D58" s="184">
        <f>D56/30</f>
        <v>-3.6666666666666665</v>
      </c>
    </row>
  </sheetData>
  <sheetProtection/>
  <mergeCells count="61">
    <mergeCell ref="D5:I6"/>
    <mergeCell ref="D4:F4"/>
    <mergeCell ref="D3:K3"/>
    <mergeCell ref="G2:K2"/>
    <mergeCell ref="B2:F2"/>
    <mergeCell ref="B1:I1"/>
    <mergeCell ref="G47:I47"/>
    <mergeCell ref="G48:I48"/>
    <mergeCell ref="G41:I41"/>
    <mergeCell ref="G42:I42"/>
    <mergeCell ref="G43:I43"/>
    <mergeCell ref="G44:I44"/>
    <mergeCell ref="G45:I45"/>
    <mergeCell ref="G46:I46"/>
    <mergeCell ref="G35:I35"/>
    <mergeCell ref="G36:I36"/>
    <mergeCell ref="G37:I37"/>
    <mergeCell ref="G38:I38"/>
    <mergeCell ref="G39:I39"/>
    <mergeCell ref="G40:I40"/>
    <mergeCell ref="G29:I29"/>
    <mergeCell ref="G30:I30"/>
    <mergeCell ref="G31:I31"/>
    <mergeCell ref="G32:I32"/>
    <mergeCell ref="G33:I33"/>
    <mergeCell ref="G34:I34"/>
    <mergeCell ref="G23:I23"/>
    <mergeCell ref="G24:I24"/>
    <mergeCell ref="G25:I25"/>
    <mergeCell ref="G26:I26"/>
    <mergeCell ref="G27:I27"/>
    <mergeCell ref="G28:I28"/>
    <mergeCell ref="G17:I17"/>
    <mergeCell ref="G18:I18"/>
    <mergeCell ref="G19:I19"/>
    <mergeCell ref="G20:I20"/>
    <mergeCell ref="G21:I21"/>
    <mergeCell ref="G22:I22"/>
    <mergeCell ref="A15:A16"/>
    <mergeCell ref="B15:B16"/>
    <mergeCell ref="C15:C16"/>
    <mergeCell ref="D15:F15"/>
    <mergeCell ref="G15:I16"/>
    <mergeCell ref="K15:K16"/>
    <mergeCell ref="G13:I13"/>
    <mergeCell ref="A14:K14"/>
    <mergeCell ref="A7:A13"/>
    <mergeCell ref="D7:F7"/>
    <mergeCell ref="G7:I7"/>
    <mergeCell ref="D8:F8"/>
    <mergeCell ref="G8:I8"/>
    <mergeCell ref="B49:C49"/>
    <mergeCell ref="D9:F9"/>
    <mergeCell ref="G9:I9"/>
    <mergeCell ref="D10:F10"/>
    <mergeCell ref="G10:I10"/>
    <mergeCell ref="D11:F11"/>
    <mergeCell ref="G11:I11"/>
    <mergeCell ref="D12:F12"/>
    <mergeCell ref="G12:I12"/>
    <mergeCell ref="D13:F13"/>
  </mergeCells>
  <printOptions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portrait" paperSize="9" scale="7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C1">
      <selection activeCell="M34" sqref="M34"/>
    </sheetView>
  </sheetViews>
  <sheetFormatPr defaultColWidth="9.140625" defaultRowHeight="15"/>
  <cols>
    <col min="1" max="1" width="4.57421875" style="0" customWidth="1"/>
    <col min="2" max="2" width="16.28125" style="0" customWidth="1"/>
    <col min="3" max="3" width="6.8515625" style="0" customWidth="1"/>
    <col min="4" max="6" width="6.28125" style="0" customWidth="1"/>
    <col min="10" max="11" width="11.57421875" style="0" customWidth="1"/>
  </cols>
  <sheetData>
    <row r="1" spans="1:11" ht="19.5" customHeight="1">
      <c r="A1" s="1"/>
      <c r="B1" s="418" t="s">
        <v>505</v>
      </c>
      <c r="C1" s="418"/>
      <c r="D1" s="418"/>
      <c r="E1" s="418"/>
      <c r="F1" s="418"/>
      <c r="G1" s="418"/>
      <c r="H1" s="418"/>
      <c r="I1" s="418"/>
      <c r="J1" s="1"/>
      <c r="K1" s="1"/>
    </row>
    <row r="2" spans="1:11" ht="21" customHeight="1">
      <c r="A2" s="57"/>
      <c r="B2" s="464" t="s">
        <v>33</v>
      </c>
      <c r="C2" s="464"/>
      <c r="D2" s="464"/>
      <c r="E2" s="464"/>
      <c r="F2" s="464"/>
      <c r="G2" s="465" t="s">
        <v>126</v>
      </c>
      <c r="H2" s="466"/>
      <c r="I2" s="466"/>
      <c r="J2" s="466"/>
      <c r="K2" s="467"/>
    </row>
    <row r="3" spans="1:11" ht="18" customHeight="1">
      <c r="A3" s="57"/>
      <c r="B3" s="58" t="s">
        <v>48</v>
      </c>
      <c r="C3" s="58"/>
      <c r="D3" s="468" t="s">
        <v>53</v>
      </c>
      <c r="E3" s="469"/>
      <c r="F3" s="469"/>
      <c r="G3" s="469"/>
      <c r="H3" s="469"/>
      <c r="I3" s="469"/>
      <c r="J3" s="469"/>
      <c r="K3" s="470"/>
    </row>
    <row r="4" spans="1:11" ht="19.5" customHeight="1">
      <c r="A4" s="57"/>
      <c r="B4" s="58" t="s">
        <v>50</v>
      </c>
      <c r="C4" s="58"/>
      <c r="D4" s="468">
        <v>2010</v>
      </c>
      <c r="E4" s="469"/>
      <c r="F4" s="470"/>
      <c r="G4" s="57"/>
      <c r="H4" s="57"/>
      <c r="I4" s="59"/>
      <c r="J4" s="59"/>
      <c r="K4" s="59"/>
    </row>
    <row r="5" spans="1:11" ht="15" customHeight="1" thickBot="1">
      <c r="A5" s="60"/>
      <c r="B5" s="61"/>
      <c r="C5" s="61"/>
      <c r="D5" s="471" t="s">
        <v>34</v>
      </c>
      <c r="E5" s="471"/>
      <c r="F5" s="471"/>
      <c r="G5" s="471"/>
      <c r="H5" s="471"/>
      <c r="I5" s="471"/>
      <c r="J5" s="61"/>
      <c r="K5" s="61"/>
    </row>
    <row r="6" spans="1:11" ht="15.75" hidden="1" thickBot="1">
      <c r="A6" s="60"/>
      <c r="B6" s="61"/>
      <c r="C6" s="61"/>
      <c r="D6" s="471"/>
      <c r="E6" s="471"/>
      <c r="F6" s="471"/>
      <c r="G6" s="471"/>
      <c r="H6" s="471"/>
      <c r="I6" s="471"/>
      <c r="J6" s="61"/>
      <c r="K6" s="61"/>
    </row>
    <row r="7" spans="1:11" ht="15.75" thickBot="1">
      <c r="A7" s="478"/>
      <c r="B7" s="62" t="s">
        <v>35</v>
      </c>
      <c r="C7" s="63"/>
      <c r="D7" s="479" t="s">
        <v>36</v>
      </c>
      <c r="E7" s="480"/>
      <c r="F7" s="481"/>
      <c r="G7" s="479" t="s">
        <v>0</v>
      </c>
      <c r="H7" s="480"/>
      <c r="I7" s="481"/>
      <c r="J7" s="64" t="s">
        <v>37</v>
      </c>
      <c r="K7" s="65" t="s">
        <v>38</v>
      </c>
    </row>
    <row r="8" spans="1:13" ht="33.75">
      <c r="A8" s="478"/>
      <c r="B8" s="66" t="s">
        <v>39</v>
      </c>
      <c r="C8" s="67"/>
      <c r="D8" s="482" t="s">
        <v>186</v>
      </c>
      <c r="E8" s="482"/>
      <c r="F8" s="482"/>
      <c r="G8" s="483" t="s">
        <v>187</v>
      </c>
      <c r="H8" s="483"/>
      <c r="I8" s="483"/>
      <c r="J8" s="68" t="s">
        <v>188</v>
      </c>
      <c r="K8" s="77" t="s">
        <v>189</v>
      </c>
      <c r="L8" s="69"/>
      <c r="M8" s="69"/>
    </row>
    <row r="9" spans="1:11" ht="15">
      <c r="A9" s="478"/>
      <c r="B9" s="70" t="s">
        <v>43</v>
      </c>
      <c r="C9" s="71"/>
      <c r="D9" s="472" t="s">
        <v>190</v>
      </c>
      <c r="E9" s="472"/>
      <c r="F9" s="472"/>
      <c r="G9" s="473" t="s">
        <v>191</v>
      </c>
      <c r="H9" s="473"/>
      <c r="I9" s="473"/>
      <c r="J9" s="72" t="s">
        <v>192</v>
      </c>
      <c r="K9" s="78"/>
    </row>
    <row r="10" spans="1:11" ht="15">
      <c r="A10" s="478"/>
      <c r="B10" s="70" t="s">
        <v>40</v>
      </c>
      <c r="C10" s="71"/>
      <c r="D10" s="472" t="s">
        <v>193</v>
      </c>
      <c r="E10" s="472"/>
      <c r="F10" s="472"/>
      <c r="G10" s="473" t="s">
        <v>194</v>
      </c>
      <c r="H10" s="473"/>
      <c r="I10" s="473"/>
      <c r="J10" s="72" t="s">
        <v>195</v>
      </c>
      <c r="K10" s="78"/>
    </row>
    <row r="11" spans="1:12" ht="22.5">
      <c r="A11" s="478"/>
      <c r="B11" s="70" t="s">
        <v>41</v>
      </c>
      <c r="C11" s="71"/>
      <c r="D11" s="472" t="s">
        <v>196</v>
      </c>
      <c r="E11" s="472"/>
      <c r="F11" s="472"/>
      <c r="G11" s="473" t="s">
        <v>197</v>
      </c>
      <c r="H11" s="473"/>
      <c r="I11" s="473"/>
      <c r="J11" s="72" t="s">
        <v>198</v>
      </c>
      <c r="K11" s="79" t="s">
        <v>199</v>
      </c>
      <c r="L11" s="69"/>
    </row>
    <row r="12" spans="1:11" ht="15">
      <c r="A12" s="478"/>
      <c r="B12" s="70" t="s">
        <v>42</v>
      </c>
      <c r="C12" s="71"/>
      <c r="D12" s="472" t="s">
        <v>186</v>
      </c>
      <c r="E12" s="472"/>
      <c r="F12" s="472"/>
      <c r="G12" s="474" t="s">
        <v>187</v>
      </c>
      <c r="H12" s="474"/>
      <c r="I12" s="474"/>
      <c r="J12" s="73" t="s">
        <v>188</v>
      </c>
      <c r="K12" s="78"/>
    </row>
    <row r="13" spans="1:11" ht="15.75" thickBot="1">
      <c r="A13" s="478"/>
      <c r="B13" s="74" t="s">
        <v>44</v>
      </c>
      <c r="C13" s="75"/>
      <c r="D13" s="475" t="s">
        <v>200</v>
      </c>
      <c r="E13" s="475"/>
      <c r="F13" s="475"/>
      <c r="G13" s="476" t="s">
        <v>201</v>
      </c>
      <c r="H13" s="476"/>
      <c r="I13" s="476"/>
      <c r="J13" s="76" t="s">
        <v>202</v>
      </c>
      <c r="K13" s="80"/>
    </row>
    <row r="14" spans="1:11" ht="19.5" customHeight="1" thickBot="1">
      <c r="A14" s="477" t="s">
        <v>49</v>
      </c>
      <c r="B14" s="477"/>
      <c r="C14" s="477"/>
      <c r="D14" s="477"/>
      <c r="E14" s="477"/>
      <c r="F14" s="477"/>
      <c r="G14" s="477"/>
      <c r="H14" s="477"/>
      <c r="I14" s="477"/>
      <c r="J14" s="477"/>
      <c r="K14" s="477"/>
    </row>
    <row r="15" spans="1:11" s="155" customFormat="1" ht="15.75" thickBot="1">
      <c r="A15" s="436"/>
      <c r="B15" s="438" t="s">
        <v>45</v>
      </c>
      <c r="C15" s="438" t="s">
        <v>52</v>
      </c>
      <c r="D15" s="440" t="s">
        <v>493</v>
      </c>
      <c r="E15" s="440"/>
      <c r="F15" s="441"/>
      <c r="G15" s="442" t="s">
        <v>0</v>
      </c>
      <c r="H15" s="442"/>
      <c r="I15" s="443"/>
      <c r="J15" s="154" t="s">
        <v>47</v>
      </c>
      <c r="K15" s="446" t="s">
        <v>1</v>
      </c>
    </row>
    <row r="16" spans="1:11" s="155" customFormat="1" ht="34.5" customHeight="1" thickBot="1">
      <c r="A16" s="437"/>
      <c r="B16" s="439"/>
      <c r="C16" s="439"/>
      <c r="D16" s="265" t="s">
        <v>494</v>
      </c>
      <c r="E16" s="266" t="s">
        <v>495</v>
      </c>
      <c r="F16" s="266" t="s">
        <v>496</v>
      </c>
      <c r="G16" s="444"/>
      <c r="H16" s="444"/>
      <c r="I16" s="445"/>
      <c r="J16" s="156" t="s">
        <v>46</v>
      </c>
      <c r="K16" s="447"/>
    </row>
    <row r="17" spans="1:11" s="90" customFormat="1" ht="15" customHeight="1">
      <c r="A17" s="289" t="s">
        <v>2</v>
      </c>
      <c r="B17" s="290" t="s">
        <v>203</v>
      </c>
      <c r="C17" s="291">
        <v>3457</v>
      </c>
      <c r="D17" s="292">
        <v>20</v>
      </c>
      <c r="E17" s="292">
        <v>5</v>
      </c>
      <c r="F17" s="292">
        <v>0</v>
      </c>
      <c r="G17" s="484" t="s">
        <v>204</v>
      </c>
      <c r="H17" s="484"/>
      <c r="I17" s="484"/>
      <c r="J17" s="293" t="s">
        <v>205</v>
      </c>
      <c r="K17" s="294">
        <v>96</v>
      </c>
    </row>
    <row r="18" spans="1:11" s="90" customFormat="1" ht="15" customHeight="1">
      <c r="A18" s="289" t="s">
        <v>3</v>
      </c>
      <c r="B18" s="295" t="s">
        <v>190</v>
      </c>
      <c r="C18" s="296">
        <v>3459</v>
      </c>
      <c r="D18" s="297">
        <v>20</v>
      </c>
      <c r="E18" s="297">
        <v>10</v>
      </c>
      <c r="F18" s="297">
        <v>0</v>
      </c>
      <c r="G18" s="485" t="s">
        <v>191</v>
      </c>
      <c r="H18" s="485"/>
      <c r="I18" s="485"/>
      <c r="J18" s="298" t="s">
        <v>192</v>
      </c>
      <c r="K18" s="299">
        <v>88</v>
      </c>
    </row>
    <row r="19" spans="1:11" s="90" customFormat="1" ht="15" customHeight="1">
      <c r="A19" s="289" t="s">
        <v>4</v>
      </c>
      <c r="B19" s="295" t="s">
        <v>206</v>
      </c>
      <c r="C19" s="296">
        <v>3470</v>
      </c>
      <c r="D19" s="297">
        <v>30</v>
      </c>
      <c r="E19" s="297">
        <v>10</v>
      </c>
      <c r="F19" s="297">
        <v>6</v>
      </c>
      <c r="G19" s="485" t="s">
        <v>207</v>
      </c>
      <c r="H19" s="485"/>
      <c r="I19" s="485"/>
      <c r="J19" s="298" t="s">
        <v>208</v>
      </c>
      <c r="K19" s="299">
        <v>90</v>
      </c>
    </row>
    <row r="20" spans="1:11" s="90" customFormat="1" ht="15" customHeight="1">
      <c r="A20" s="289" t="s">
        <v>5</v>
      </c>
      <c r="B20" s="295" t="s">
        <v>209</v>
      </c>
      <c r="C20" s="296">
        <v>3472</v>
      </c>
      <c r="D20" s="297">
        <v>0</v>
      </c>
      <c r="E20" s="297">
        <v>0</v>
      </c>
      <c r="F20" s="297">
        <v>0</v>
      </c>
      <c r="G20" s="485" t="s">
        <v>210</v>
      </c>
      <c r="H20" s="485"/>
      <c r="I20" s="485"/>
      <c r="J20" s="298" t="s">
        <v>211</v>
      </c>
      <c r="K20" s="299">
        <v>20</v>
      </c>
    </row>
    <row r="21" spans="1:11" s="90" customFormat="1" ht="15" customHeight="1">
      <c r="A21" s="289" t="s">
        <v>6</v>
      </c>
      <c r="B21" s="295" t="s">
        <v>212</v>
      </c>
      <c r="C21" s="296">
        <v>3471</v>
      </c>
      <c r="D21" s="297">
        <v>8</v>
      </c>
      <c r="E21" s="297">
        <v>3</v>
      </c>
      <c r="F21" s="297">
        <v>2</v>
      </c>
      <c r="G21" s="485" t="s">
        <v>213</v>
      </c>
      <c r="H21" s="485"/>
      <c r="I21" s="485"/>
      <c r="J21" s="298" t="s">
        <v>214</v>
      </c>
      <c r="K21" s="299">
        <v>30</v>
      </c>
    </row>
    <row r="22" spans="1:11" s="90" customFormat="1" ht="15" customHeight="1">
      <c r="A22" s="289" t="s">
        <v>7</v>
      </c>
      <c r="B22" s="295" t="s">
        <v>230</v>
      </c>
      <c r="C22" s="296">
        <v>3449</v>
      </c>
      <c r="D22" s="297">
        <v>35</v>
      </c>
      <c r="E22" s="297">
        <v>10</v>
      </c>
      <c r="F22" s="297">
        <v>2</v>
      </c>
      <c r="G22" s="485" t="s">
        <v>197</v>
      </c>
      <c r="H22" s="485"/>
      <c r="I22" s="485"/>
      <c r="J22" s="298" t="s">
        <v>198</v>
      </c>
      <c r="K22" s="299">
        <v>140</v>
      </c>
    </row>
    <row r="23" spans="1:11" s="90" customFormat="1" ht="15" customHeight="1">
      <c r="A23" s="289" t="s">
        <v>8</v>
      </c>
      <c r="B23" s="295" t="s">
        <v>231</v>
      </c>
      <c r="C23" s="296">
        <v>3450</v>
      </c>
      <c r="D23" s="297">
        <v>0</v>
      </c>
      <c r="E23" s="297">
        <v>0</v>
      </c>
      <c r="F23" s="297">
        <v>0</v>
      </c>
      <c r="G23" s="485" t="s">
        <v>215</v>
      </c>
      <c r="H23" s="485"/>
      <c r="I23" s="485"/>
      <c r="J23" s="298" t="s">
        <v>216</v>
      </c>
      <c r="K23" s="299">
        <v>30</v>
      </c>
    </row>
    <row r="24" spans="1:11" s="90" customFormat="1" ht="15" customHeight="1">
      <c r="A24" s="289" t="s">
        <v>9</v>
      </c>
      <c r="B24" s="295" t="s">
        <v>217</v>
      </c>
      <c r="C24" s="296">
        <v>4418</v>
      </c>
      <c r="D24" s="297">
        <v>35</v>
      </c>
      <c r="E24" s="297">
        <v>7</v>
      </c>
      <c r="F24" s="297">
        <v>1</v>
      </c>
      <c r="G24" s="485" t="s">
        <v>218</v>
      </c>
      <c r="H24" s="485"/>
      <c r="I24" s="485"/>
      <c r="J24" s="298" t="s">
        <v>219</v>
      </c>
      <c r="K24" s="299">
        <v>120</v>
      </c>
    </row>
    <row r="25" spans="1:11" s="90" customFormat="1" ht="15" customHeight="1">
      <c r="A25" s="289" t="s">
        <v>10</v>
      </c>
      <c r="B25" s="295" t="s">
        <v>200</v>
      </c>
      <c r="C25" s="296">
        <v>3473</v>
      </c>
      <c r="D25" s="297">
        <v>22</v>
      </c>
      <c r="E25" s="297">
        <v>10</v>
      </c>
      <c r="F25" s="297">
        <v>5</v>
      </c>
      <c r="G25" s="485" t="s">
        <v>201</v>
      </c>
      <c r="H25" s="485"/>
      <c r="I25" s="485"/>
      <c r="J25" s="298" t="s">
        <v>202</v>
      </c>
      <c r="K25" s="299">
        <v>70</v>
      </c>
    </row>
    <row r="26" spans="1:11" s="90" customFormat="1" ht="15" customHeight="1">
      <c r="A26" s="289" t="s">
        <v>11</v>
      </c>
      <c r="B26" s="295" t="s">
        <v>193</v>
      </c>
      <c r="C26" s="296">
        <v>3468</v>
      </c>
      <c r="D26" s="297">
        <v>30</v>
      </c>
      <c r="E26" s="297">
        <v>8</v>
      </c>
      <c r="F26" s="297">
        <v>0</v>
      </c>
      <c r="G26" s="485" t="s">
        <v>194</v>
      </c>
      <c r="H26" s="485"/>
      <c r="I26" s="485"/>
      <c r="J26" s="298" t="s">
        <v>195</v>
      </c>
      <c r="K26" s="299">
        <v>90</v>
      </c>
    </row>
    <row r="27" spans="1:11" s="90" customFormat="1" ht="15" customHeight="1">
      <c r="A27" s="289" t="s">
        <v>12</v>
      </c>
      <c r="B27" s="295" t="s">
        <v>220</v>
      </c>
      <c r="C27" s="296"/>
      <c r="D27" s="297">
        <v>0</v>
      </c>
      <c r="E27" s="297">
        <v>0</v>
      </c>
      <c r="F27" s="297">
        <v>0</v>
      </c>
      <c r="G27" s="485" t="s">
        <v>221</v>
      </c>
      <c r="H27" s="485"/>
      <c r="I27" s="485"/>
      <c r="J27" s="298" t="s">
        <v>222</v>
      </c>
      <c r="K27" s="299">
        <v>40</v>
      </c>
    </row>
    <row r="28" spans="1:11" s="90" customFormat="1" ht="15" customHeight="1">
      <c r="A28" s="289" t="s">
        <v>13</v>
      </c>
      <c r="B28" s="295" t="s">
        <v>186</v>
      </c>
      <c r="C28" s="296">
        <v>3448</v>
      </c>
      <c r="D28" s="297">
        <v>30</v>
      </c>
      <c r="E28" s="297">
        <v>10</v>
      </c>
      <c r="F28" s="297">
        <v>0</v>
      </c>
      <c r="G28" s="485" t="s">
        <v>187</v>
      </c>
      <c r="H28" s="485"/>
      <c r="I28" s="485"/>
      <c r="J28" s="298" t="s">
        <v>188</v>
      </c>
      <c r="K28" s="299">
        <v>106</v>
      </c>
    </row>
    <row r="29" spans="1:11" s="90" customFormat="1" ht="15" customHeight="1">
      <c r="A29" s="289" t="s">
        <v>14</v>
      </c>
      <c r="B29" s="295" t="s">
        <v>223</v>
      </c>
      <c r="C29" s="296">
        <v>3455</v>
      </c>
      <c r="D29" s="297">
        <v>0</v>
      </c>
      <c r="E29" s="297">
        <v>0</v>
      </c>
      <c r="F29" s="297">
        <v>0</v>
      </c>
      <c r="G29" s="485" t="s">
        <v>224</v>
      </c>
      <c r="H29" s="485"/>
      <c r="I29" s="485"/>
      <c r="J29" s="298" t="s">
        <v>225</v>
      </c>
      <c r="K29" s="299">
        <v>80</v>
      </c>
    </row>
    <row r="30" spans="1:11" s="90" customFormat="1" ht="15" customHeight="1" thickBot="1">
      <c r="A30" s="300" t="s">
        <v>15</v>
      </c>
      <c r="B30" s="301" t="s">
        <v>226</v>
      </c>
      <c r="C30" s="302">
        <v>4420</v>
      </c>
      <c r="D30" s="303">
        <v>40</v>
      </c>
      <c r="E30" s="303">
        <v>10</v>
      </c>
      <c r="F30" s="303">
        <v>2</v>
      </c>
      <c r="G30" s="487" t="s">
        <v>227</v>
      </c>
      <c r="H30" s="487"/>
      <c r="I30" s="487"/>
      <c r="J30" s="304" t="s">
        <v>228</v>
      </c>
      <c r="K30" s="305">
        <v>100</v>
      </c>
    </row>
    <row r="31" spans="1:11" ht="15" customHeight="1" thickBot="1">
      <c r="A31" s="165" t="s">
        <v>16</v>
      </c>
      <c r="B31" s="486" t="s">
        <v>51</v>
      </c>
      <c r="C31" s="486"/>
      <c r="D31" s="166">
        <f>SUM(D17:D30)</f>
        <v>270</v>
      </c>
      <c r="E31" s="166">
        <f>SUM(E17:E30)</f>
        <v>83</v>
      </c>
      <c r="F31" s="166">
        <f>SUM(F17:F30)</f>
        <v>18</v>
      </c>
      <c r="G31" s="488" t="s">
        <v>229</v>
      </c>
      <c r="H31" s="488"/>
      <c r="I31" s="488"/>
      <c r="J31" s="167"/>
      <c r="K31" s="168">
        <f>SUM(K17:K30)</f>
        <v>1100</v>
      </c>
    </row>
    <row r="32" spans="2:6" ht="22.5">
      <c r="B32" s="172" t="s">
        <v>508</v>
      </c>
      <c r="C32" s="172"/>
      <c r="D32" s="173">
        <f>D31</f>
        <v>270</v>
      </c>
      <c r="E32" s="173">
        <f>E31</f>
        <v>83</v>
      </c>
      <c r="F32" s="173">
        <f>F31</f>
        <v>18</v>
      </c>
    </row>
    <row r="33" spans="2:6" ht="22.5">
      <c r="B33" s="174" t="s">
        <v>509</v>
      </c>
      <c r="C33" s="175"/>
      <c r="D33" s="176">
        <f>D32/30</f>
        <v>9</v>
      </c>
      <c r="E33" s="176">
        <f>E32/25</f>
        <v>3.32</v>
      </c>
      <c r="F33" s="176">
        <f>F32/25</f>
        <v>0.72</v>
      </c>
    </row>
    <row r="34" spans="2:6" ht="45">
      <c r="B34" s="174" t="s">
        <v>510</v>
      </c>
      <c r="C34" s="175">
        <v>14</v>
      </c>
      <c r="D34" s="177">
        <f>D32/C34</f>
        <v>19.285714285714285</v>
      </c>
      <c r="E34" s="175"/>
      <c r="F34" s="175"/>
    </row>
    <row r="35" spans="2:6" ht="46.5">
      <c r="B35" s="174" t="s">
        <v>511</v>
      </c>
      <c r="C35" s="175">
        <v>10</v>
      </c>
      <c r="D35" s="177">
        <f>D32/C35</f>
        <v>27</v>
      </c>
      <c r="E35" s="175"/>
      <c r="F35" s="175"/>
    </row>
    <row r="36" spans="2:6" ht="24">
      <c r="B36" s="174" t="s">
        <v>512</v>
      </c>
      <c r="C36" s="175"/>
      <c r="D36" s="175">
        <v>9</v>
      </c>
      <c r="E36" s="175"/>
      <c r="F36" s="175"/>
    </row>
    <row r="37" spans="2:6" ht="24.75" thickBot="1">
      <c r="B37" s="178" t="s">
        <v>513</v>
      </c>
      <c r="C37" s="179"/>
      <c r="D37" s="179">
        <f>30*D36</f>
        <v>270</v>
      </c>
      <c r="E37" s="179"/>
      <c r="F37" s="179"/>
    </row>
    <row r="38" spans="2:6" ht="15.75" thickBot="1">
      <c r="B38" s="180" t="s">
        <v>514</v>
      </c>
      <c r="C38" s="181"/>
      <c r="D38" s="181">
        <f>D37-D32</f>
        <v>0</v>
      </c>
      <c r="E38" s="181"/>
      <c r="F38" s="182"/>
    </row>
    <row r="40" spans="2:4" ht="15">
      <c r="B40" s="183" t="s">
        <v>515</v>
      </c>
      <c r="C40" s="183"/>
      <c r="D40" s="184">
        <f>D38/30</f>
        <v>0</v>
      </c>
    </row>
  </sheetData>
  <sheetProtection/>
  <mergeCells count="44">
    <mergeCell ref="B31:C31"/>
    <mergeCell ref="G29:I29"/>
    <mergeCell ref="G30:I30"/>
    <mergeCell ref="G31:I31"/>
    <mergeCell ref="G23:I23"/>
    <mergeCell ref="G24:I24"/>
    <mergeCell ref="G25:I25"/>
    <mergeCell ref="G26:I26"/>
    <mergeCell ref="G27:I27"/>
    <mergeCell ref="G28:I28"/>
    <mergeCell ref="G17:I17"/>
    <mergeCell ref="G18:I18"/>
    <mergeCell ref="G19:I19"/>
    <mergeCell ref="G20:I20"/>
    <mergeCell ref="G21:I21"/>
    <mergeCell ref="G22:I22"/>
    <mergeCell ref="A15:A16"/>
    <mergeCell ref="B15:B16"/>
    <mergeCell ref="C15:C16"/>
    <mergeCell ref="D15:F15"/>
    <mergeCell ref="G15:I16"/>
    <mergeCell ref="K15:K16"/>
    <mergeCell ref="D12:F12"/>
    <mergeCell ref="G12:I12"/>
    <mergeCell ref="D13:F13"/>
    <mergeCell ref="G13:I13"/>
    <mergeCell ref="A14:K14"/>
    <mergeCell ref="A7:A13"/>
    <mergeCell ref="D7:F7"/>
    <mergeCell ref="G7:I7"/>
    <mergeCell ref="D8:F8"/>
    <mergeCell ref="G8:I8"/>
    <mergeCell ref="D9:F9"/>
    <mergeCell ref="G9:I9"/>
    <mergeCell ref="D10:F10"/>
    <mergeCell ref="G10:I10"/>
    <mergeCell ref="D11:F11"/>
    <mergeCell ref="G11:I11"/>
    <mergeCell ref="B1:I1"/>
    <mergeCell ref="B2:F2"/>
    <mergeCell ref="G2:K2"/>
    <mergeCell ref="D3:K3"/>
    <mergeCell ref="D4:F4"/>
    <mergeCell ref="D5:I6"/>
  </mergeCells>
  <hyperlinks>
    <hyperlink ref="K8" r:id="rId1" display="marian.pelech@mail.tcom.sk"/>
    <hyperlink ref="K11" r:id="rId2" display="tornyos@nextra.sk"/>
  </hyperlinks>
  <printOptions/>
  <pageMargins left="0.11811023622047245" right="0.11811023622047245" top="0.7874015748031497" bottom="0.7874015748031497" header="0.31496062992125984" footer="0.31496062992125984"/>
  <pageSetup horizontalDpi="600" verticalDpi="600" orientation="portrait" paperSize="9" r:id="rId5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PageLayoutView="0" workbookViewId="0" topLeftCell="A10">
      <selection activeCell="K44" sqref="K44"/>
    </sheetView>
  </sheetViews>
  <sheetFormatPr defaultColWidth="9.140625" defaultRowHeight="15"/>
  <cols>
    <col min="1" max="1" width="4.57421875" style="0" customWidth="1"/>
    <col min="2" max="2" width="18.00390625" style="0" customWidth="1"/>
    <col min="3" max="3" width="6.8515625" style="0" customWidth="1"/>
    <col min="4" max="4" width="6.57421875" style="0" customWidth="1"/>
    <col min="5" max="5" width="6.8515625" style="0" customWidth="1"/>
    <col min="6" max="6" width="8.57421875" style="0" customWidth="1"/>
    <col min="7" max="7" width="6.421875" style="0" customWidth="1"/>
    <col min="8" max="8" width="8.28125" style="0" customWidth="1"/>
    <col min="9" max="9" width="15.00390625" style="0" customWidth="1"/>
    <col min="10" max="10" width="14.00390625" style="0" customWidth="1"/>
    <col min="11" max="11" width="9.7109375" style="0" customWidth="1"/>
  </cols>
  <sheetData>
    <row r="1" spans="1:11" ht="19.5" customHeight="1">
      <c r="A1" s="1"/>
      <c r="B1" s="418" t="s">
        <v>505</v>
      </c>
      <c r="C1" s="418"/>
      <c r="D1" s="418"/>
      <c r="E1" s="418"/>
      <c r="F1" s="418"/>
      <c r="G1" s="418"/>
      <c r="H1" s="418"/>
      <c r="I1" s="418"/>
      <c r="J1" s="1"/>
      <c r="K1" s="1"/>
    </row>
    <row r="2" spans="1:11" ht="21" customHeight="1">
      <c r="A2" s="1"/>
      <c r="B2" s="418" t="s">
        <v>33</v>
      </c>
      <c r="C2" s="418"/>
      <c r="D2" s="418"/>
      <c r="E2" s="418"/>
      <c r="F2" s="418"/>
      <c r="G2" s="495" t="s">
        <v>116</v>
      </c>
      <c r="H2" s="496"/>
      <c r="I2" s="496"/>
      <c r="J2" s="496"/>
      <c r="K2" s="497"/>
    </row>
    <row r="3" spans="1:11" ht="18" customHeight="1">
      <c r="A3" s="1"/>
      <c r="B3" s="2" t="s">
        <v>48</v>
      </c>
      <c r="C3" s="2"/>
      <c r="D3" s="500" t="s">
        <v>124</v>
      </c>
      <c r="E3" s="501"/>
      <c r="F3" s="501"/>
      <c r="G3" s="501"/>
      <c r="H3" s="501"/>
      <c r="I3" s="501"/>
      <c r="J3" s="501"/>
      <c r="K3" s="502"/>
    </row>
    <row r="4" spans="1:11" ht="19.5" customHeight="1">
      <c r="A4" s="1"/>
      <c r="B4" s="2" t="s">
        <v>50</v>
      </c>
      <c r="C4" s="2"/>
      <c r="D4" s="503">
        <v>2010</v>
      </c>
      <c r="E4" s="504"/>
      <c r="F4" s="505"/>
      <c r="G4" s="1"/>
      <c r="H4" s="1"/>
      <c r="I4" s="3"/>
      <c r="J4" s="3"/>
      <c r="K4" s="3"/>
    </row>
    <row r="5" spans="1:11" ht="15" customHeight="1" thickBot="1">
      <c r="A5" s="20"/>
      <c r="B5" s="4"/>
      <c r="C5" s="4"/>
      <c r="D5" s="455" t="s">
        <v>34</v>
      </c>
      <c r="E5" s="455"/>
      <c r="F5" s="455"/>
      <c r="G5" s="455"/>
      <c r="H5" s="455"/>
      <c r="I5" s="455"/>
      <c r="J5" s="4"/>
      <c r="K5" s="4"/>
    </row>
    <row r="6" spans="1:11" ht="15.75" hidden="1" thickBot="1">
      <c r="A6" s="20"/>
      <c r="B6" s="4"/>
      <c r="C6" s="4"/>
      <c r="D6" s="455"/>
      <c r="E6" s="455"/>
      <c r="F6" s="455"/>
      <c r="G6" s="455"/>
      <c r="H6" s="455"/>
      <c r="I6" s="455"/>
      <c r="J6" s="4"/>
      <c r="K6" s="4"/>
    </row>
    <row r="7" spans="1:11" ht="15.75" thickBot="1">
      <c r="A7" s="399"/>
      <c r="B7" s="5" t="s">
        <v>35</v>
      </c>
      <c r="C7" s="21"/>
      <c r="D7" s="489" t="s">
        <v>36</v>
      </c>
      <c r="E7" s="490"/>
      <c r="F7" s="491"/>
      <c r="G7" s="489" t="s">
        <v>0</v>
      </c>
      <c r="H7" s="490"/>
      <c r="I7" s="491"/>
      <c r="J7" s="6" t="s">
        <v>37</v>
      </c>
      <c r="K7" s="7" t="s">
        <v>38</v>
      </c>
    </row>
    <row r="8" spans="1:12" ht="15">
      <c r="A8" s="399"/>
      <c r="B8" s="8" t="s">
        <v>39</v>
      </c>
      <c r="C8" s="22"/>
      <c r="D8" s="498" t="s">
        <v>55</v>
      </c>
      <c r="E8" s="498"/>
      <c r="F8" s="498"/>
      <c r="G8" s="498" t="s">
        <v>117</v>
      </c>
      <c r="H8" s="498"/>
      <c r="I8" s="498"/>
      <c r="J8" s="27">
        <v>421903207080</v>
      </c>
      <c r="K8" s="28" t="s">
        <v>118</v>
      </c>
      <c r="L8" t="s">
        <v>119</v>
      </c>
    </row>
    <row r="9" spans="1:11" ht="15">
      <c r="A9" s="399"/>
      <c r="B9" s="11" t="s">
        <v>43</v>
      </c>
      <c r="C9" s="23"/>
      <c r="D9" s="492"/>
      <c r="E9" s="492"/>
      <c r="F9" s="492"/>
      <c r="G9" s="492"/>
      <c r="H9" s="492"/>
      <c r="I9" s="492"/>
      <c r="J9" s="29"/>
      <c r="K9" s="30"/>
    </row>
    <row r="10" spans="1:11" ht="15">
      <c r="A10" s="399"/>
      <c r="B10" s="11" t="s">
        <v>40</v>
      </c>
      <c r="C10" s="23"/>
      <c r="D10" s="492" t="s">
        <v>56</v>
      </c>
      <c r="E10" s="492"/>
      <c r="F10" s="492"/>
      <c r="G10" s="492" t="s">
        <v>57</v>
      </c>
      <c r="H10" s="492"/>
      <c r="I10" s="492"/>
      <c r="J10" s="27">
        <v>421903374590</v>
      </c>
      <c r="K10" s="13"/>
    </row>
    <row r="11" spans="1:11" ht="15">
      <c r="A11" s="399"/>
      <c r="B11" s="11" t="s">
        <v>41</v>
      </c>
      <c r="C11" s="23"/>
      <c r="D11" s="492" t="s">
        <v>89</v>
      </c>
      <c r="E11" s="492"/>
      <c r="F11" s="492"/>
      <c r="G11" s="492" t="s">
        <v>58</v>
      </c>
      <c r="H11" s="492"/>
      <c r="I11" s="492"/>
      <c r="J11" s="27">
        <v>421905483444</v>
      </c>
      <c r="K11" s="13"/>
    </row>
    <row r="12" spans="1:11" ht="15">
      <c r="A12" s="399"/>
      <c r="B12" s="11" t="s">
        <v>42</v>
      </c>
      <c r="C12" s="23"/>
      <c r="D12" s="492"/>
      <c r="E12" s="492"/>
      <c r="F12" s="492"/>
      <c r="G12" s="492"/>
      <c r="H12" s="492"/>
      <c r="I12" s="492"/>
      <c r="J12" s="27"/>
      <c r="K12" s="13"/>
    </row>
    <row r="13" spans="1:11" ht="15.75" thickBot="1">
      <c r="A13" s="399"/>
      <c r="B13" s="14" t="s">
        <v>44</v>
      </c>
      <c r="C13" s="24"/>
      <c r="D13" s="493" t="s">
        <v>59</v>
      </c>
      <c r="E13" s="493"/>
      <c r="F13" s="493"/>
      <c r="G13" s="493" t="s">
        <v>60</v>
      </c>
      <c r="H13" s="493"/>
      <c r="I13" s="493"/>
      <c r="J13" s="31">
        <v>421915160787</v>
      </c>
      <c r="K13" s="16"/>
    </row>
    <row r="14" spans="1:11" ht="19.5" customHeight="1" thickBot="1">
      <c r="A14" s="395" t="s">
        <v>49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</row>
    <row r="15" spans="1:11" s="155" customFormat="1" ht="15.75" thickBot="1">
      <c r="A15" s="436"/>
      <c r="B15" s="438" t="s">
        <v>45</v>
      </c>
      <c r="C15" s="438" t="s">
        <v>52</v>
      </c>
      <c r="D15" s="440" t="s">
        <v>493</v>
      </c>
      <c r="E15" s="440"/>
      <c r="F15" s="441"/>
      <c r="G15" s="442" t="s">
        <v>0</v>
      </c>
      <c r="H15" s="442"/>
      <c r="I15" s="443"/>
      <c r="J15" s="154" t="s">
        <v>47</v>
      </c>
      <c r="K15" s="446" t="s">
        <v>1</v>
      </c>
    </row>
    <row r="16" spans="1:11" s="155" customFormat="1" ht="34.5" customHeight="1" thickBot="1">
      <c r="A16" s="494"/>
      <c r="B16" s="506"/>
      <c r="C16" s="506"/>
      <c r="D16" s="169" t="s">
        <v>494</v>
      </c>
      <c r="E16" s="170" t="s">
        <v>495</v>
      </c>
      <c r="F16" s="170" t="s">
        <v>496</v>
      </c>
      <c r="G16" s="507"/>
      <c r="H16" s="507"/>
      <c r="I16" s="508"/>
      <c r="J16" s="171" t="s">
        <v>46</v>
      </c>
      <c r="K16" s="499"/>
    </row>
    <row r="17" spans="1:11" s="90" customFormat="1" ht="15" customHeight="1">
      <c r="A17" s="306" t="s">
        <v>2</v>
      </c>
      <c r="B17" s="307" t="s">
        <v>61</v>
      </c>
      <c r="C17" s="32">
        <v>4298</v>
      </c>
      <c r="D17" s="33">
        <v>40</v>
      </c>
      <c r="E17" s="33">
        <v>10</v>
      </c>
      <c r="F17" s="33">
        <v>3</v>
      </c>
      <c r="G17" s="34" t="s">
        <v>62</v>
      </c>
      <c r="H17" s="35" t="s">
        <v>63</v>
      </c>
      <c r="I17" s="35" t="s">
        <v>64</v>
      </c>
      <c r="J17" s="36" t="s">
        <v>120</v>
      </c>
      <c r="K17" s="37">
        <v>260</v>
      </c>
    </row>
    <row r="18" spans="1:11" s="90" customFormat="1" ht="15" customHeight="1">
      <c r="A18" s="308" t="s">
        <v>3</v>
      </c>
      <c r="B18" s="309" t="s">
        <v>65</v>
      </c>
      <c r="C18" s="38"/>
      <c r="D18" s="39">
        <v>0</v>
      </c>
      <c r="E18" s="39">
        <v>0</v>
      </c>
      <c r="F18" s="39">
        <v>0</v>
      </c>
      <c r="G18" s="34" t="s">
        <v>66</v>
      </c>
      <c r="H18" s="40" t="s">
        <v>63</v>
      </c>
      <c r="I18" s="34" t="s">
        <v>67</v>
      </c>
      <c r="J18" s="310"/>
      <c r="K18" s="37">
        <v>0</v>
      </c>
    </row>
    <row r="19" spans="1:11" s="90" customFormat="1" ht="15" customHeight="1">
      <c r="A19" s="308" t="s">
        <v>4</v>
      </c>
      <c r="B19" s="309" t="s">
        <v>68</v>
      </c>
      <c r="C19" s="38">
        <v>5306</v>
      </c>
      <c r="D19" s="39">
        <v>30</v>
      </c>
      <c r="E19" s="39">
        <v>10</v>
      </c>
      <c r="F19" s="39">
        <v>3</v>
      </c>
      <c r="G19" s="41" t="s">
        <v>69</v>
      </c>
      <c r="H19" s="40" t="s">
        <v>63</v>
      </c>
      <c r="I19" s="40" t="s">
        <v>70</v>
      </c>
      <c r="J19" s="311">
        <v>421915124390</v>
      </c>
      <c r="K19" s="42">
        <v>120</v>
      </c>
    </row>
    <row r="20" spans="1:11" s="90" customFormat="1" ht="15" customHeight="1">
      <c r="A20" s="308" t="s">
        <v>5</v>
      </c>
      <c r="B20" s="309" t="s">
        <v>56</v>
      </c>
      <c r="C20" s="38">
        <v>4302</v>
      </c>
      <c r="D20" s="39">
        <v>5</v>
      </c>
      <c r="E20" s="39">
        <v>0</v>
      </c>
      <c r="F20" s="39">
        <v>0</v>
      </c>
      <c r="G20" s="41" t="s">
        <v>71</v>
      </c>
      <c r="H20" s="40" t="s">
        <v>63</v>
      </c>
      <c r="I20" s="40" t="s">
        <v>72</v>
      </c>
      <c r="J20" s="311">
        <v>421903374590</v>
      </c>
      <c r="K20" s="42">
        <v>120</v>
      </c>
    </row>
    <row r="21" spans="1:11" s="90" customFormat="1" ht="15" customHeight="1">
      <c r="A21" s="308" t="s">
        <v>6</v>
      </c>
      <c r="B21" s="309" t="s">
        <v>73</v>
      </c>
      <c r="C21" s="38">
        <v>4297</v>
      </c>
      <c r="D21" s="39">
        <v>30</v>
      </c>
      <c r="E21" s="312">
        <v>10</v>
      </c>
      <c r="F21" s="312">
        <v>5</v>
      </c>
      <c r="G21" s="41" t="s">
        <v>62</v>
      </c>
      <c r="H21" s="40" t="s">
        <v>63</v>
      </c>
      <c r="I21" s="40" t="s">
        <v>74</v>
      </c>
      <c r="J21" s="311">
        <v>421903161229</v>
      </c>
      <c r="K21" s="42">
        <v>90</v>
      </c>
    </row>
    <row r="22" spans="1:11" s="90" customFormat="1" ht="15" customHeight="1">
      <c r="A22" s="308" t="s">
        <v>7</v>
      </c>
      <c r="B22" s="309" t="s">
        <v>75</v>
      </c>
      <c r="C22" s="38">
        <v>5001</v>
      </c>
      <c r="D22" s="39">
        <v>0</v>
      </c>
      <c r="E22" s="312">
        <v>0</v>
      </c>
      <c r="F22" s="312">
        <v>0</v>
      </c>
      <c r="G22" s="41" t="s">
        <v>76</v>
      </c>
      <c r="H22" s="40" t="s">
        <v>63</v>
      </c>
      <c r="I22" s="40" t="s">
        <v>77</v>
      </c>
      <c r="J22" s="311">
        <v>421908167022</v>
      </c>
      <c r="K22" s="42">
        <v>20</v>
      </c>
    </row>
    <row r="23" spans="1:11" s="90" customFormat="1" ht="15" customHeight="1">
      <c r="A23" s="308" t="s">
        <v>8</v>
      </c>
      <c r="B23" s="309" t="s">
        <v>78</v>
      </c>
      <c r="C23" s="38">
        <v>4294</v>
      </c>
      <c r="D23" s="39">
        <v>0</v>
      </c>
      <c r="E23" s="312">
        <v>0</v>
      </c>
      <c r="F23" s="312">
        <v>0</v>
      </c>
      <c r="G23" s="41" t="s">
        <v>79</v>
      </c>
      <c r="H23" s="40" t="s">
        <v>63</v>
      </c>
      <c r="I23" s="40" t="s">
        <v>80</v>
      </c>
      <c r="J23" s="311">
        <v>421904378325</v>
      </c>
      <c r="K23" s="42">
        <v>40</v>
      </c>
    </row>
    <row r="24" spans="1:11" s="90" customFormat="1" ht="15" customHeight="1">
      <c r="A24" s="308" t="s">
        <v>9</v>
      </c>
      <c r="B24" s="309" t="s">
        <v>59</v>
      </c>
      <c r="C24" s="38"/>
      <c r="D24" s="39">
        <v>0</v>
      </c>
      <c r="E24" s="312">
        <v>0</v>
      </c>
      <c r="F24" s="312">
        <v>0</v>
      </c>
      <c r="G24" s="41" t="s">
        <v>81</v>
      </c>
      <c r="H24" s="40" t="s">
        <v>63</v>
      </c>
      <c r="I24" s="40" t="s">
        <v>82</v>
      </c>
      <c r="J24" s="311">
        <v>421915160787</v>
      </c>
      <c r="K24" s="42">
        <v>20</v>
      </c>
    </row>
    <row r="25" spans="1:11" s="90" customFormat="1" ht="15" customHeight="1">
      <c r="A25" s="308" t="s">
        <v>10</v>
      </c>
      <c r="B25" s="309" t="s">
        <v>83</v>
      </c>
      <c r="C25" s="38">
        <v>5018</v>
      </c>
      <c r="D25" s="39">
        <v>0</v>
      </c>
      <c r="E25" s="312">
        <v>0</v>
      </c>
      <c r="F25" s="312">
        <v>0</v>
      </c>
      <c r="G25" s="41" t="s">
        <v>84</v>
      </c>
      <c r="H25" s="40" t="s">
        <v>63</v>
      </c>
      <c r="I25" s="40" t="s">
        <v>85</v>
      </c>
      <c r="J25" s="311">
        <v>421910922855</v>
      </c>
      <c r="K25" s="42">
        <v>30</v>
      </c>
    </row>
    <row r="26" spans="1:11" s="90" customFormat="1" ht="15" customHeight="1">
      <c r="A26" s="308" t="s">
        <v>11</v>
      </c>
      <c r="B26" s="309" t="s">
        <v>86</v>
      </c>
      <c r="C26" s="38">
        <v>4303</v>
      </c>
      <c r="D26" s="39">
        <v>0</v>
      </c>
      <c r="E26" s="312">
        <v>0</v>
      </c>
      <c r="F26" s="312">
        <v>0</v>
      </c>
      <c r="G26" s="41" t="s">
        <v>87</v>
      </c>
      <c r="H26" s="40" t="s">
        <v>63</v>
      </c>
      <c r="I26" s="40" t="s">
        <v>88</v>
      </c>
      <c r="J26" s="311">
        <v>421905853540</v>
      </c>
      <c r="K26" s="42">
        <v>80</v>
      </c>
    </row>
    <row r="27" spans="1:11" s="90" customFormat="1" ht="15" customHeight="1">
      <c r="A27" s="308" t="s">
        <v>12</v>
      </c>
      <c r="B27" s="309" t="s">
        <v>89</v>
      </c>
      <c r="C27" s="38">
        <v>4293</v>
      </c>
      <c r="D27" s="39">
        <v>30</v>
      </c>
      <c r="E27" s="312">
        <v>10</v>
      </c>
      <c r="F27" s="312">
        <v>3</v>
      </c>
      <c r="G27" s="41" t="s">
        <v>62</v>
      </c>
      <c r="H27" s="40" t="s">
        <v>63</v>
      </c>
      <c r="I27" s="40" t="s">
        <v>90</v>
      </c>
      <c r="J27" s="311">
        <v>421905483444</v>
      </c>
      <c r="K27" s="42">
        <v>200</v>
      </c>
    </row>
    <row r="28" spans="1:11" s="90" customFormat="1" ht="15" customHeight="1">
      <c r="A28" s="308" t="s">
        <v>13</v>
      </c>
      <c r="B28" s="309" t="s">
        <v>121</v>
      </c>
      <c r="C28" s="38">
        <v>4291</v>
      </c>
      <c r="D28" s="39">
        <v>0</v>
      </c>
      <c r="E28" s="312">
        <v>0</v>
      </c>
      <c r="F28" s="312">
        <v>0</v>
      </c>
      <c r="G28" s="41" t="s">
        <v>62</v>
      </c>
      <c r="H28" s="40" t="s">
        <v>63</v>
      </c>
      <c r="I28" s="40" t="s">
        <v>122</v>
      </c>
      <c r="J28" s="311">
        <v>421907698595</v>
      </c>
      <c r="K28" s="43">
        <v>80</v>
      </c>
    </row>
    <row r="29" spans="1:11" s="90" customFormat="1" ht="15" customHeight="1">
      <c r="A29" s="308" t="s">
        <v>14</v>
      </c>
      <c r="B29" s="309" t="s">
        <v>91</v>
      </c>
      <c r="C29" s="38">
        <v>4299</v>
      </c>
      <c r="D29" s="39">
        <v>30</v>
      </c>
      <c r="E29" s="312">
        <v>10</v>
      </c>
      <c r="F29" s="312">
        <v>5</v>
      </c>
      <c r="G29" s="41" t="s">
        <v>92</v>
      </c>
      <c r="H29" s="40" t="s">
        <v>63</v>
      </c>
      <c r="I29" s="40" t="s">
        <v>93</v>
      </c>
      <c r="J29" s="311">
        <v>421904910996</v>
      </c>
      <c r="K29" s="42">
        <v>200</v>
      </c>
    </row>
    <row r="30" spans="1:11" s="90" customFormat="1" ht="15" customHeight="1">
      <c r="A30" s="308" t="s">
        <v>15</v>
      </c>
      <c r="B30" s="309" t="s">
        <v>94</v>
      </c>
      <c r="C30" s="38">
        <v>5009</v>
      </c>
      <c r="D30" s="39">
        <v>15</v>
      </c>
      <c r="E30" s="312">
        <v>5</v>
      </c>
      <c r="F30" s="312">
        <v>2</v>
      </c>
      <c r="G30" s="41" t="s">
        <v>92</v>
      </c>
      <c r="H30" s="40" t="s">
        <v>63</v>
      </c>
      <c r="I30" s="40" t="s">
        <v>95</v>
      </c>
      <c r="J30" s="311">
        <v>421904623399</v>
      </c>
      <c r="K30" s="42">
        <v>50</v>
      </c>
    </row>
    <row r="31" spans="1:11" s="90" customFormat="1" ht="15" customHeight="1">
      <c r="A31" s="308" t="s">
        <v>16</v>
      </c>
      <c r="B31" s="309" t="s">
        <v>96</v>
      </c>
      <c r="C31" s="38">
        <v>5020</v>
      </c>
      <c r="D31" s="39">
        <v>15</v>
      </c>
      <c r="E31" s="312">
        <v>5</v>
      </c>
      <c r="F31" s="312">
        <v>0</v>
      </c>
      <c r="G31" s="41" t="s">
        <v>92</v>
      </c>
      <c r="H31" s="40" t="s">
        <v>63</v>
      </c>
      <c r="I31" s="40" t="s">
        <v>97</v>
      </c>
      <c r="J31" s="311">
        <v>421903761159</v>
      </c>
      <c r="K31" s="42">
        <v>100</v>
      </c>
    </row>
    <row r="32" spans="1:11" s="90" customFormat="1" ht="15" customHeight="1">
      <c r="A32" s="308" t="s">
        <v>17</v>
      </c>
      <c r="B32" s="309" t="s">
        <v>98</v>
      </c>
      <c r="C32" s="38">
        <v>5008</v>
      </c>
      <c r="D32" s="39">
        <v>0</v>
      </c>
      <c r="E32" s="312">
        <v>0</v>
      </c>
      <c r="F32" s="312">
        <v>0</v>
      </c>
      <c r="G32" s="41" t="s">
        <v>99</v>
      </c>
      <c r="H32" s="40" t="s">
        <v>63</v>
      </c>
      <c r="I32" s="40" t="s">
        <v>100</v>
      </c>
      <c r="J32" s="311">
        <v>421904983376</v>
      </c>
      <c r="K32" s="42">
        <v>50</v>
      </c>
    </row>
    <row r="33" spans="1:11" s="90" customFormat="1" ht="15" customHeight="1">
      <c r="A33" s="308" t="s">
        <v>18</v>
      </c>
      <c r="B33" s="309" t="s">
        <v>101</v>
      </c>
      <c r="C33" s="38">
        <v>5307</v>
      </c>
      <c r="D33" s="39">
        <v>0</v>
      </c>
      <c r="E33" s="312">
        <v>0</v>
      </c>
      <c r="F33" s="312">
        <v>0</v>
      </c>
      <c r="G33" s="41" t="s">
        <v>102</v>
      </c>
      <c r="H33" s="40" t="s">
        <v>63</v>
      </c>
      <c r="I33" s="40" t="s">
        <v>103</v>
      </c>
      <c r="J33" s="311"/>
      <c r="K33" s="42">
        <v>80</v>
      </c>
    </row>
    <row r="34" spans="1:11" s="90" customFormat="1" ht="15" customHeight="1">
      <c r="A34" s="308" t="s">
        <v>19</v>
      </c>
      <c r="B34" s="309" t="s">
        <v>104</v>
      </c>
      <c r="C34" s="38"/>
      <c r="D34" s="39">
        <v>0</v>
      </c>
      <c r="E34" s="312">
        <v>0</v>
      </c>
      <c r="F34" s="312">
        <v>0</v>
      </c>
      <c r="G34" s="41" t="s">
        <v>76</v>
      </c>
      <c r="H34" s="41" t="s">
        <v>63</v>
      </c>
      <c r="I34" s="41" t="s">
        <v>105</v>
      </c>
      <c r="J34" s="311"/>
      <c r="K34" s="42">
        <v>20</v>
      </c>
    </row>
    <row r="35" spans="1:11" s="90" customFormat="1" ht="15" customHeight="1">
      <c r="A35" s="308" t="s">
        <v>20</v>
      </c>
      <c r="B35" s="309" t="s">
        <v>106</v>
      </c>
      <c r="C35" s="38">
        <v>5005</v>
      </c>
      <c r="D35" s="39">
        <v>15</v>
      </c>
      <c r="E35" s="312">
        <v>7</v>
      </c>
      <c r="F35" s="312">
        <v>5</v>
      </c>
      <c r="G35" s="41" t="s">
        <v>99</v>
      </c>
      <c r="H35" s="41" t="s">
        <v>63</v>
      </c>
      <c r="I35" s="41" t="s">
        <v>107</v>
      </c>
      <c r="J35" s="311">
        <v>421904001193</v>
      </c>
      <c r="K35" s="42">
        <v>70</v>
      </c>
    </row>
    <row r="36" spans="1:11" s="90" customFormat="1" ht="15" customHeight="1">
      <c r="A36" s="308" t="s">
        <v>21</v>
      </c>
      <c r="B36" s="309" t="s">
        <v>108</v>
      </c>
      <c r="C36" s="38">
        <v>5006</v>
      </c>
      <c r="D36" s="39">
        <v>30</v>
      </c>
      <c r="E36" s="312">
        <v>7</v>
      </c>
      <c r="F36" s="312">
        <v>3</v>
      </c>
      <c r="G36" s="41" t="s">
        <v>62</v>
      </c>
      <c r="H36" s="41" t="s">
        <v>63</v>
      </c>
      <c r="I36" s="41" t="s">
        <v>109</v>
      </c>
      <c r="J36" s="45"/>
      <c r="K36" s="42">
        <v>120</v>
      </c>
    </row>
    <row r="37" spans="1:11" s="90" customFormat="1" ht="15" customHeight="1">
      <c r="A37" s="308" t="s">
        <v>22</v>
      </c>
      <c r="B37" s="309" t="s">
        <v>110</v>
      </c>
      <c r="C37" s="38">
        <v>5002</v>
      </c>
      <c r="D37" s="39">
        <v>30</v>
      </c>
      <c r="E37" s="312">
        <v>20</v>
      </c>
      <c r="F37" s="312">
        <v>4</v>
      </c>
      <c r="G37" s="41" t="s">
        <v>111</v>
      </c>
      <c r="H37" s="41" t="s">
        <v>63</v>
      </c>
      <c r="I37" s="41" t="s">
        <v>112</v>
      </c>
      <c r="J37" s="313" t="s">
        <v>125</v>
      </c>
      <c r="K37" s="42">
        <v>100</v>
      </c>
    </row>
    <row r="38" spans="1:11" s="90" customFormat="1" ht="15" customHeight="1">
      <c r="A38" s="308" t="s">
        <v>23</v>
      </c>
      <c r="B38" s="309" t="s">
        <v>55</v>
      </c>
      <c r="C38" s="38">
        <v>4296</v>
      </c>
      <c r="D38" s="39">
        <v>60</v>
      </c>
      <c r="E38" s="312">
        <v>10</v>
      </c>
      <c r="F38" s="312">
        <v>0</v>
      </c>
      <c r="G38" s="41" t="s">
        <v>92</v>
      </c>
      <c r="H38" s="41" t="s">
        <v>63</v>
      </c>
      <c r="I38" s="41" t="s">
        <v>123</v>
      </c>
      <c r="J38" s="44" t="s">
        <v>118</v>
      </c>
      <c r="K38" s="42">
        <v>300</v>
      </c>
    </row>
    <row r="39" spans="1:11" s="90" customFormat="1" ht="15" customHeight="1" thickBot="1">
      <c r="A39" s="314" t="s">
        <v>24</v>
      </c>
      <c r="B39" s="315" t="s">
        <v>113</v>
      </c>
      <c r="C39" s="160">
        <v>4307</v>
      </c>
      <c r="D39" s="161">
        <v>60</v>
      </c>
      <c r="E39" s="316">
        <v>0</v>
      </c>
      <c r="F39" s="316">
        <v>0</v>
      </c>
      <c r="G39" s="162" t="s">
        <v>114</v>
      </c>
      <c r="H39" s="162" t="s">
        <v>63</v>
      </c>
      <c r="I39" s="162" t="s">
        <v>115</v>
      </c>
      <c r="J39" s="163"/>
      <c r="K39" s="164">
        <v>2150</v>
      </c>
    </row>
    <row r="40" spans="1:11" s="320" customFormat="1" ht="15.75" thickBot="1">
      <c r="A40" s="317"/>
      <c r="B40" s="318" t="s">
        <v>507</v>
      </c>
      <c r="C40" s="286"/>
      <c r="D40" s="286">
        <f>SUM(D17:D39)</f>
        <v>390</v>
      </c>
      <c r="E40" s="286">
        <f>SUM(E17:E39)</f>
        <v>104</v>
      </c>
      <c r="F40" s="286">
        <f>SUM(F17:F39)</f>
        <v>33</v>
      </c>
      <c r="G40" s="286"/>
      <c r="H40" s="286"/>
      <c r="I40" s="286"/>
      <c r="J40" s="286"/>
      <c r="K40" s="319">
        <f>SUM(K17:K39)</f>
        <v>4300</v>
      </c>
    </row>
    <row r="41" spans="2:6" ht="22.5">
      <c r="B41" s="172" t="s">
        <v>508</v>
      </c>
      <c r="C41" s="172"/>
      <c r="D41" s="173">
        <f>D40</f>
        <v>390</v>
      </c>
      <c r="E41" s="173">
        <f>E40</f>
        <v>104</v>
      </c>
      <c r="F41" s="173">
        <f>F40</f>
        <v>33</v>
      </c>
    </row>
    <row r="42" spans="2:6" ht="22.5">
      <c r="B42" s="174" t="s">
        <v>509</v>
      </c>
      <c r="C42" s="175"/>
      <c r="D42" s="176">
        <f>D41/30</f>
        <v>13</v>
      </c>
      <c r="E42" s="176">
        <f>E41/25</f>
        <v>4.16</v>
      </c>
      <c r="F42" s="176">
        <f>F41/25</f>
        <v>1.32</v>
      </c>
    </row>
    <row r="43" spans="2:6" ht="45">
      <c r="B43" s="174" t="s">
        <v>510</v>
      </c>
      <c r="C43" s="175">
        <v>23</v>
      </c>
      <c r="D43" s="177">
        <f>D41/C43</f>
        <v>16.956521739130434</v>
      </c>
      <c r="E43" s="175"/>
      <c r="F43" s="175"/>
    </row>
    <row r="44" spans="2:6" ht="35.25">
      <c r="B44" s="174" t="s">
        <v>511</v>
      </c>
      <c r="C44" s="175">
        <v>13</v>
      </c>
      <c r="D44" s="177">
        <f>D41/C44</f>
        <v>30</v>
      </c>
      <c r="E44" s="175"/>
      <c r="F44" s="175"/>
    </row>
    <row r="45" spans="2:6" ht="24">
      <c r="B45" s="174" t="s">
        <v>512</v>
      </c>
      <c r="C45" s="175"/>
      <c r="D45" s="175">
        <v>13</v>
      </c>
      <c r="E45" s="175"/>
      <c r="F45" s="175"/>
    </row>
    <row r="46" spans="2:6" ht="24.75" thickBot="1">
      <c r="B46" s="178" t="s">
        <v>513</v>
      </c>
      <c r="C46" s="175"/>
      <c r="D46" s="175">
        <f>30*D45</f>
        <v>390</v>
      </c>
      <c r="E46" s="175"/>
      <c r="F46" s="175"/>
    </row>
    <row r="47" spans="2:6" ht="15.75" thickBot="1">
      <c r="B47" s="180" t="s">
        <v>514</v>
      </c>
      <c r="C47" s="181"/>
      <c r="D47" s="181">
        <f>D46-D41</f>
        <v>0</v>
      </c>
      <c r="E47" s="181"/>
      <c r="F47" s="182"/>
    </row>
    <row r="49" spans="2:4" ht="15">
      <c r="B49" s="183" t="s">
        <v>515</v>
      </c>
      <c r="C49" s="183"/>
      <c r="D49" s="184">
        <f>D47/30</f>
        <v>0</v>
      </c>
    </row>
  </sheetData>
  <sheetProtection/>
  <mergeCells count="28">
    <mergeCell ref="K15:K16"/>
    <mergeCell ref="D3:K3"/>
    <mergeCell ref="D4:F4"/>
    <mergeCell ref="B15:B16"/>
    <mergeCell ref="G15:I16"/>
    <mergeCell ref="D11:F11"/>
    <mergeCell ref="G8:I8"/>
    <mergeCell ref="G10:I10"/>
    <mergeCell ref="C15:C16"/>
    <mergeCell ref="G7:I7"/>
    <mergeCell ref="A15:A16"/>
    <mergeCell ref="G2:K2"/>
    <mergeCell ref="D15:F15"/>
    <mergeCell ref="A14:K14"/>
    <mergeCell ref="D5:I6"/>
    <mergeCell ref="A7:A13"/>
    <mergeCell ref="G11:I11"/>
    <mergeCell ref="G9:I9"/>
    <mergeCell ref="D8:F8"/>
    <mergeCell ref="D10:F10"/>
    <mergeCell ref="D7:F7"/>
    <mergeCell ref="B1:I1"/>
    <mergeCell ref="B2:F2"/>
    <mergeCell ref="D12:F12"/>
    <mergeCell ref="D13:F13"/>
    <mergeCell ref="G12:I12"/>
    <mergeCell ref="G13:I13"/>
    <mergeCell ref="D9:F9"/>
  </mergeCells>
  <hyperlinks>
    <hyperlink ref="K8" r:id="rId1" display="kikaigorvargovci@gmail.com"/>
    <hyperlink ref="J38" r:id="rId2" display="kikaigorvargovci@gmail.com"/>
    <hyperlink ref="J17" r:id="rId3" display="alojz.barbirik@gmail.com"/>
    <hyperlink ref="J37" r:id="rId4" display="vacok@attorney.sk"/>
  </hyperlinks>
  <printOptions horizontalCentered="1" verticalCentered="1"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portrait" paperSize="9" scale="88" r:id="rId7"/>
  <legacyDrawing r:id="rId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4.57421875" style="0" customWidth="1"/>
    <col min="2" max="2" width="17.57421875" style="0" customWidth="1"/>
    <col min="3" max="3" width="6.8515625" style="0" customWidth="1"/>
    <col min="4" max="6" width="6.57421875" style="0" customWidth="1"/>
    <col min="8" max="8" width="11.00390625" style="0" customWidth="1"/>
    <col min="9" max="9" width="4.28125" style="0" customWidth="1"/>
    <col min="10" max="10" width="12.28125" style="115" customWidth="1"/>
    <col min="11" max="11" width="14.7109375" style="82" customWidth="1"/>
  </cols>
  <sheetData>
    <row r="1" spans="1:11" ht="19.5" customHeight="1">
      <c r="A1" s="148"/>
      <c r="B1" s="509" t="s">
        <v>505</v>
      </c>
      <c r="C1" s="509"/>
      <c r="D1" s="509"/>
      <c r="E1" s="509"/>
      <c r="F1" s="509"/>
      <c r="G1" s="509"/>
      <c r="H1" s="509"/>
      <c r="I1" s="509"/>
      <c r="J1" s="148"/>
      <c r="K1" s="148"/>
    </row>
    <row r="2" spans="1:11" ht="21" customHeight="1">
      <c r="A2" s="149"/>
      <c r="B2" s="510" t="s">
        <v>33</v>
      </c>
      <c r="C2" s="510"/>
      <c r="D2" s="510"/>
      <c r="E2" s="510"/>
      <c r="F2" s="510"/>
      <c r="G2" s="511" t="s">
        <v>130</v>
      </c>
      <c r="H2" s="512"/>
      <c r="I2" s="512"/>
      <c r="J2" s="512"/>
      <c r="K2" s="513"/>
    </row>
    <row r="3" spans="1:11" ht="18" customHeight="1">
      <c r="A3" s="149"/>
      <c r="B3" s="150" t="s">
        <v>48</v>
      </c>
      <c r="C3" s="150"/>
      <c r="D3" s="514" t="s">
        <v>53</v>
      </c>
      <c r="E3" s="515"/>
      <c r="F3" s="515"/>
      <c r="G3" s="515"/>
      <c r="H3" s="515"/>
      <c r="I3" s="515"/>
      <c r="J3" s="515"/>
      <c r="K3" s="516"/>
    </row>
    <row r="4" spans="1:11" ht="19.5" customHeight="1">
      <c r="A4" s="149"/>
      <c r="B4" s="150" t="s">
        <v>50</v>
      </c>
      <c r="C4" s="150"/>
      <c r="D4" s="514">
        <v>2010</v>
      </c>
      <c r="E4" s="515"/>
      <c r="F4" s="516"/>
      <c r="G4" s="149"/>
      <c r="H4" s="149"/>
      <c r="I4" s="151"/>
      <c r="J4" s="152"/>
      <c r="K4" s="153"/>
    </row>
    <row r="5" spans="1:11" ht="15" customHeight="1">
      <c r="A5" s="60"/>
      <c r="B5" s="61"/>
      <c r="C5" s="61"/>
      <c r="D5" s="471" t="s">
        <v>34</v>
      </c>
      <c r="E5" s="471"/>
      <c r="F5" s="471"/>
      <c r="G5" s="471"/>
      <c r="H5" s="471"/>
      <c r="I5" s="471"/>
      <c r="J5" s="104"/>
      <c r="K5" s="105"/>
    </row>
    <row r="6" spans="1:11" ht="15.75" thickBot="1">
      <c r="A6" s="60"/>
      <c r="B6" s="61"/>
      <c r="C6" s="61"/>
      <c r="D6" s="471"/>
      <c r="E6" s="471"/>
      <c r="F6" s="471"/>
      <c r="G6" s="471"/>
      <c r="H6" s="471"/>
      <c r="I6" s="471"/>
      <c r="J6" s="104"/>
      <c r="K6" s="105"/>
    </row>
    <row r="7" spans="1:11" ht="15.75" thickBot="1">
      <c r="A7" s="478"/>
      <c r="B7" s="62" t="s">
        <v>35</v>
      </c>
      <c r="C7" s="63"/>
      <c r="D7" s="479" t="s">
        <v>36</v>
      </c>
      <c r="E7" s="480"/>
      <c r="F7" s="481"/>
      <c r="G7" s="479" t="s">
        <v>0</v>
      </c>
      <c r="H7" s="480"/>
      <c r="I7" s="481"/>
      <c r="J7" s="106" t="s">
        <v>37</v>
      </c>
      <c r="K7" s="107" t="s">
        <v>38</v>
      </c>
    </row>
    <row r="8" spans="1:11" ht="15">
      <c r="A8" s="478"/>
      <c r="B8" s="66" t="s">
        <v>39</v>
      </c>
      <c r="C8" s="67"/>
      <c r="D8" s="521" t="s">
        <v>325</v>
      </c>
      <c r="E8" s="521"/>
      <c r="F8" s="521"/>
      <c r="G8" s="522" t="s">
        <v>326</v>
      </c>
      <c r="H8" s="522"/>
      <c r="I8" s="522"/>
      <c r="J8" s="108" t="s">
        <v>327</v>
      </c>
      <c r="K8" s="109" t="s">
        <v>328</v>
      </c>
    </row>
    <row r="9" spans="1:11" ht="15">
      <c r="A9" s="478"/>
      <c r="B9" s="70" t="s">
        <v>43</v>
      </c>
      <c r="C9" s="71"/>
      <c r="D9" s="517"/>
      <c r="E9" s="517"/>
      <c r="F9" s="517"/>
      <c r="G9" s="518"/>
      <c r="H9" s="518"/>
      <c r="I9" s="518"/>
      <c r="J9" s="110"/>
      <c r="K9" s="111"/>
    </row>
    <row r="10" spans="1:11" ht="16.5">
      <c r="A10" s="478"/>
      <c r="B10" s="70" t="s">
        <v>40</v>
      </c>
      <c r="C10" s="71"/>
      <c r="D10" s="517" t="s">
        <v>329</v>
      </c>
      <c r="E10" s="517"/>
      <c r="F10" s="517"/>
      <c r="G10" s="518" t="s">
        <v>330</v>
      </c>
      <c r="H10" s="518"/>
      <c r="I10" s="518"/>
      <c r="J10" s="110" t="s">
        <v>331</v>
      </c>
      <c r="K10" s="112" t="s">
        <v>332</v>
      </c>
    </row>
    <row r="11" spans="1:11" ht="15">
      <c r="A11" s="478"/>
      <c r="B11" s="70" t="s">
        <v>41</v>
      </c>
      <c r="C11" s="71"/>
      <c r="D11" s="517" t="s">
        <v>333</v>
      </c>
      <c r="E11" s="517"/>
      <c r="F11" s="517"/>
      <c r="G11" s="518" t="s">
        <v>334</v>
      </c>
      <c r="H11" s="518"/>
      <c r="I11" s="518"/>
      <c r="J11" s="110" t="s">
        <v>335</v>
      </c>
      <c r="K11" s="111"/>
    </row>
    <row r="12" spans="1:11" ht="16.5">
      <c r="A12" s="478"/>
      <c r="B12" s="70" t="s">
        <v>42</v>
      </c>
      <c r="C12" s="71"/>
      <c r="D12" s="517" t="s">
        <v>336</v>
      </c>
      <c r="E12" s="517"/>
      <c r="F12" s="517"/>
      <c r="G12" s="518" t="s">
        <v>337</v>
      </c>
      <c r="H12" s="518"/>
      <c r="I12" s="518"/>
      <c r="J12" s="110" t="s">
        <v>338</v>
      </c>
      <c r="K12" s="112" t="s">
        <v>339</v>
      </c>
    </row>
    <row r="13" spans="1:11" ht="15.75" thickBot="1">
      <c r="A13" s="478"/>
      <c r="B13" s="74" t="s">
        <v>44</v>
      </c>
      <c r="C13" s="75"/>
      <c r="D13" s="519" t="s">
        <v>340</v>
      </c>
      <c r="E13" s="519"/>
      <c r="F13" s="519"/>
      <c r="G13" s="520" t="s">
        <v>341</v>
      </c>
      <c r="H13" s="520"/>
      <c r="I13" s="520"/>
      <c r="J13" s="113" t="s">
        <v>342</v>
      </c>
      <c r="K13" s="114"/>
    </row>
    <row r="14" spans="1:11" ht="19.5" customHeight="1" thickBot="1">
      <c r="A14" s="477" t="s">
        <v>49</v>
      </c>
      <c r="B14" s="477"/>
      <c r="C14" s="477"/>
      <c r="D14" s="477"/>
      <c r="E14" s="477"/>
      <c r="F14" s="477"/>
      <c r="G14" s="477"/>
      <c r="H14" s="477"/>
      <c r="I14" s="477"/>
      <c r="J14" s="477"/>
      <c r="K14" s="477"/>
    </row>
    <row r="15" spans="1:11" s="155" customFormat="1" ht="15.75" thickBot="1">
      <c r="A15" s="436"/>
      <c r="B15" s="438" t="s">
        <v>45</v>
      </c>
      <c r="C15" s="438" t="s">
        <v>52</v>
      </c>
      <c r="D15" s="440" t="s">
        <v>493</v>
      </c>
      <c r="E15" s="440"/>
      <c r="F15" s="441"/>
      <c r="G15" s="442" t="s">
        <v>0</v>
      </c>
      <c r="H15" s="442"/>
      <c r="I15" s="443"/>
      <c r="J15" s="154" t="s">
        <v>47</v>
      </c>
      <c r="K15" s="446" t="s">
        <v>1</v>
      </c>
    </row>
    <row r="16" spans="1:11" s="155" customFormat="1" ht="34.5" customHeight="1" thickBot="1">
      <c r="A16" s="437"/>
      <c r="B16" s="439"/>
      <c r="C16" s="439"/>
      <c r="D16" s="157" t="s">
        <v>494</v>
      </c>
      <c r="E16" s="158" t="s">
        <v>495</v>
      </c>
      <c r="F16" s="158" t="s">
        <v>496</v>
      </c>
      <c r="G16" s="444"/>
      <c r="H16" s="444"/>
      <c r="I16" s="445"/>
      <c r="J16" s="156" t="s">
        <v>46</v>
      </c>
      <c r="K16" s="447"/>
    </row>
    <row r="17" spans="1:11" s="90" customFormat="1" ht="15" customHeight="1">
      <c r="A17" s="289" t="s">
        <v>2</v>
      </c>
      <c r="B17" s="321" t="s">
        <v>343</v>
      </c>
      <c r="C17" s="322">
        <v>3504</v>
      </c>
      <c r="D17" s="322">
        <v>10</v>
      </c>
      <c r="E17" s="322">
        <v>5</v>
      </c>
      <c r="F17" s="322">
        <v>0</v>
      </c>
      <c r="G17" s="523" t="s">
        <v>344</v>
      </c>
      <c r="H17" s="523"/>
      <c r="I17" s="523"/>
      <c r="J17" s="323"/>
      <c r="K17" s="324">
        <v>50</v>
      </c>
    </row>
    <row r="18" spans="1:11" s="90" customFormat="1" ht="15" customHeight="1">
      <c r="A18" s="289" t="s">
        <v>3</v>
      </c>
      <c r="B18" s="325" t="s">
        <v>140</v>
      </c>
      <c r="C18" s="326">
        <v>3511</v>
      </c>
      <c r="D18" s="326">
        <v>0</v>
      </c>
      <c r="E18" s="326">
        <v>0</v>
      </c>
      <c r="F18" s="326">
        <v>0</v>
      </c>
      <c r="G18" s="524" t="s">
        <v>345</v>
      </c>
      <c r="H18" s="524"/>
      <c r="I18" s="524"/>
      <c r="J18" s="327"/>
      <c r="K18" s="328">
        <v>20</v>
      </c>
    </row>
    <row r="19" spans="1:11" s="90" customFormat="1" ht="15" customHeight="1">
      <c r="A19" s="289" t="s">
        <v>4</v>
      </c>
      <c r="B19" s="325" t="s">
        <v>149</v>
      </c>
      <c r="C19" s="326">
        <v>3507</v>
      </c>
      <c r="D19" s="326">
        <v>40</v>
      </c>
      <c r="E19" s="326">
        <v>10</v>
      </c>
      <c r="F19" s="326">
        <v>3</v>
      </c>
      <c r="G19" s="524" t="s">
        <v>346</v>
      </c>
      <c r="H19" s="524"/>
      <c r="I19" s="524"/>
      <c r="J19" s="327" t="s">
        <v>331</v>
      </c>
      <c r="K19" s="328">
        <v>100</v>
      </c>
    </row>
    <row r="20" spans="1:11" s="90" customFormat="1" ht="15" customHeight="1">
      <c r="A20" s="289" t="s">
        <v>5</v>
      </c>
      <c r="B20" s="325" t="s">
        <v>347</v>
      </c>
      <c r="C20" s="326">
        <v>3494</v>
      </c>
      <c r="D20" s="326">
        <v>40</v>
      </c>
      <c r="E20" s="326">
        <v>10</v>
      </c>
      <c r="F20" s="326">
        <v>3</v>
      </c>
      <c r="G20" s="524" t="s">
        <v>348</v>
      </c>
      <c r="H20" s="524"/>
      <c r="I20" s="524"/>
      <c r="J20" s="327" t="s">
        <v>327</v>
      </c>
      <c r="K20" s="328">
        <v>130</v>
      </c>
    </row>
    <row r="21" spans="1:11" s="90" customFormat="1" ht="15" customHeight="1">
      <c r="A21" s="289" t="s">
        <v>6</v>
      </c>
      <c r="B21" s="325" t="s">
        <v>349</v>
      </c>
      <c r="C21" s="326">
        <v>3491</v>
      </c>
      <c r="D21" s="326">
        <v>0</v>
      </c>
      <c r="E21" s="326">
        <v>0</v>
      </c>
      <c r="F21" s="326">
        <v>0</v>
      </c>
      <c r="G21" s="524" t="s">
        <v>350</v>
      </c>
      <c r="H21" s="524"/>
      <c r="I21" s="524"/>
      <c r="J21" s="327" t="s">
        <v>351</v>
      </c>
      <c r="K21" s="328">
        <v>0</v>
      </c>
    </row>
    <row r="22" spans="1:11" s="90" customFormat="1" ht="15" customHeight="1">
      <c r="A22" s="289" t="s">
        <v>7</v>
      </c>
      <c r="B22" s="325" t="s">
        <v>143</v>
      </c>
      <c r="C22" s="326">
        <v>3499</v>
      </c>
      <c r="D22" s="326">
        <v>30</v>
      </c>
      <c r="E22" s="326">
        <v>5</v>
      </c>
      <c r="F22" s="326">
        <v>0</v>
      </c>
      <c r="G22" s="524" t="s">
        <v>352</v>
      </c>
      <c r="H22" s="524"/>
      <c r="I22" s="524"/>
      <c r="J22" s="327" t="s">
        <v>353</v>
      </c>
      <c r="K22" s="328">
        <v>90</v>
      </c>
    </row>
    <row r="23" spans="1:11" s="90" customFormat="1" ht="15" customHeight="1">
      <c r="A23" s="289" t="s">
        <v>8</v>
      </c>
      <c r="B23" s="325" t="s">
        <v>354</v>
      </c>
      <c r="C23" s="326"/>
      <c r="D23" s="326">
        <v>30</v>
      </c>
      <c r="E23" s="326">
        <v>0</v>
      </c>
      <c r="F23" s="326">
        <v>0</v>
      </c>
      <c r="G23" s="524" t="s">
        <v>355</v>
      </c>
      <c r="H23" s="524"/>
      <c r="I23" s="524"/>
      <c r="J23" s="327" t="s">
        <v>356</v>
      </c>
      <c r="K23" s="328">
        <v>40</v>
      </c>
    </row>
    <row r="24" spans="1:11" s="90" customFormat="1" ht="15" customHeight="1">
      <c r="A24" s="289" t="s">
        <v>9</v>
      </c>
      <c r="B24" s="325" t="s">
        <v>139</v>
      </c>
      <c r="C24" s="326">
        <v>3497</v>
      </c>
      <c r="D24" s="326">
        <v>30</v>
      </c>
      <c r="E24" s="326">
        <v>10</v>
      </c>
      <c r="F24" s="326">
        <v>0</v>
      </c>
      <c r="G24" s="524" t="s">
        <v>357</v>
      </c>
      <c r="H24" s="524"/>
      <c r="I24" s="524"/>
      <c r="J24" s="327" t="s">
        <v>358</v>
      </c>
      <c r="K24" s="328">
        <v>150</v>
      </c>
    </row>
    <row r="25" spans="1:11" s="90" customFormat="1" ht="15" customHeight="1">
      <c r="A25" s="289" t="s">
        <v>10</v>
      </c>
      <c r="B25" s="325" t="s">
        <v>142</v>
      </c>
      <c r="C25" s="326">
        <v>3500</v>
      </c>
      <c r="D25" s="326">
        <v>35</v>
      </c>
      <c r="E25" s="326">
        <v>10</v>
      </c>
      <c r="F25" s="326">
        <v>0</v>
      </c>
      <c r="G25" s="524" t="s">
        <v>359</v>
      </c>
      <c r="H25" s="524"/>
      <c r="I25" s="524"/>
      <c r="J25" s="327" t="s">
        <v>360</v>
      </c>
      <c r="K25" s="328">
        <v>120</v>
      </c>
    </row>
    <row r="26" spans="1:11" s="90" customFormat="1" ht="15" customHeight="1">
      <c r="A26" s="289" t="s">
        <v>11</v>
      </c>
      <c r="B26" s="325" t="s">
        <v>361</v>
      </c>
      <c r="C26" s="326">
        <v>3495</v>
      </c>
      <c r="D26" s="326">
        <v>20</v>
      </c>
      <c r="E26" s="326">
        <v>5</v>
      </c>
      <c r="F26" s="326">
        <v>0</v>
      </c>
      <c r="G26" s="524" t="s">
        <v>362</v>
      </c>
      <c r="H26" s="524"/>
      <c r="I26" s="524"/>
      <c r="J26" s="327" t="s">
        <v>363</v>
      </c>
      <c r="K26" s="328">
        <v>120</v>
      </c>
    </row>
    <row r="27" spans="1:11" s="90" customFormat="1" ht="15" customHeight="1">
      <c r="A27" s="289" t="s">
        <v>12</v>
      </c>
      <c r="B27" s="325" t="s">
        <v>147</v>
      </c>
      <c r="C27" s="326">
        <v>3489</v>
      </c>
      <c r="D27" s="326">
        <v>25</v>
      </c>
      <c r="E27" s="326">
        <v>10</v>
      </c>
      <c r="F27" s="326">
        <v>0</v>
      </c>
      <c r="G27" s="524" t="s">
        <v>364</v>
      </c>
      <c r="H27" s="524"/>
      <c r="I27" s="524"/>
      <c r="J27" s="327" t="s">
        <v>365</v>
      </c>
      <c r="K27" s="328">
        <v>130</v>
      </c>
    </row>
    <row r="28" spans="1:11" s="90" customFormat="1" ht="15" customHeight="1">
      <c r="A28" s="289" t="s">
        <v>13</v>
      </c>
      <c r="B28" s="325" t="s">
        <v>144</v>
      </c>
      <c r="C28" s="326">
        <v>3501</v>
      </c>
      <c r="D28" s="326">
        <v>40</v>
      </c>
      <c r="E28" s="326">
        <v>10</v>
      </c>
      <c r="F28" s="326">
        <v>0</v>
      </c>
      <c r="G28" s="524" t="s">
        <v>366</v>
      </c>
      <c r="H28" s="524"/>
      <c r="I28" s="524"/>
      <c r="J28" s="327" t="s">
        <v>367</v>
      </c>
      <c r="K28" s="328">
        <v>150</v>
      </c>
    </row>
    <row r="29" spans="1:11" s="90" customFormat="1" ht="15" customHeight="1">
      <c r="A29" s="289" t="s">
        <v>14</v>
      </c>
      <c r="B29" s="325" t="s">
        <v>146</v>
      </c>
      <c r="C29" s="326">
        <v>3493</v>
      </c>
      <c r="D29" s="326">
        <v>8</v>
      </c>
      <c r="E29" s="326">
        <v>0</v>
      </c>
      <c r="F29" s="326">
        <v>1</v>
      </c>
      <c r="G29" s="524" t="s">
        <v>368</v>
      </c>
      <c r="H29" s="524"/>
      <c r="I29" s="524"/>
      <c r="J29" s="327" t="s">
        <v>369</v>
      </c>
      <c r="K29" s="328">
        <v>60</v>
      </c>
    </row>
    <row r="30" spans="1:11" s="90" customFormat="1" ht="15" customHeight="1">
      <c r="A30" s="289" t="s">
        <v>15</v>
      </c>
      <c r="B30" s="325" t="s">
        <v>370</v>
      </c>
      <c r="C30" s="326"/>
      <c r="D30" s="326">
        <v>0</v>
      </c>
      <c r="E30" s="326">
        <v>0</v>
      </c>
      <c r="F30" s="326">
        <v>0</v>
      </c>
      <c r="G30" s="524" t="s">
        <v>371</v>
      </c>
      <c r="H30" s="524"/>
      <c r="I30" s="524"/>
      <c r="J30" s="327"/>
      <c r="K30" s="328">
        <v>40</v>
      </c>
    </row>
    <row r="31" spans="1:11" s="90" customFormat="1" ht="15" customHeight="1">
      <c r="A31" s="289" t="s">
        <v>16</v>
      </c>
      <c r="B31" s="325" t="s">
        <v>372</v>
      </c>
      <c r="C31" s="326"/>
      <c r="D31" s="326">
        <v>0</v>
      </c>
      <c r="E31" s="326">
        <v>0</v>
      </c>
      <c r="F31" s="326">
        <v>0</v>
      </c>
      <c r="G31" s="524" t="s">
        <v>373</v>
      </c>
      <c r="H31" s="524"/>
      <c r="I31" s="524"/>
      <c r="J31" s="327"/>
      <c r="K31" s="328">
        <v>20</v>
      </c>
    </row>
    <row r="32" spans="1:11" s="90" customFormat="1" ht="15" customHeight="1">
      <c r="A32" s="289" t="s">
        <v>17</v>
      </c>
      <c r="B32" s="325" t="s">
        <v>148</v>
      </c>
      <c r="C32" s="326">
        <v>3490</v>
      </c>
      <c r="D32" s="326">
        <v>30</v>
      </c>
      <c r="E32" s="326">
        <v>10</v>
      </c>
      <c r="F32" s="326">
        <v>5</v>
      </c>
      <c r="G32" s="524" t="s">
        <v>374</v>
      </c>
      <c r="H32" s="524"/>
      <c r="I32" s="524"/>
      <c r="J32" s="327" t="s">
        <v>375</v>
      </c>
      <c r="K32" s="328">
        <v>80</v>
      </c>
    </row>
    <row r="33" spans="1:11" s="90" customFormat="1" ht="15" customHeight="1">
      <c r="A33" s="289" t="s">
        <v>18</v>
      </c>
      <c r="B33" s="325" t="s">
        <v>376</v>
      </c>
      <c r="C33" s="326">
        <v>3502</v>
      </c>
      <c r="D33" s="326">
        <v>15</v>
      </c>
      <c r="E33" s="326">
        <v>5</v>
      </c>
      <c r="F33" s="326">
        <v>0</v>
      </c>
      <c r="G33" s="524" t="s">
        <v>377</v>
      </c>
      <c r="H33" s="524"/>
      <c r="I33" s="524"/>
      <c r="J33" s="327" t="s">
        <v>378</v>
      </c>
      <c r="K33" s="328">
        <v>90</v>
      </c>
    </row>
    <row r="34" spans="1:11" s="90" customFormat="1" ht="15" customHeight="1">
      <c r="A34" s="289" t="s">
        <v>19</v>
      </c>
      <c r="B34" s="325" t="s">
        <v>379</v>
      </c>
      <c r="C34" s="326">
        <v>3466</v>
      </c>
      <c r="D34" s="326">
        <v>30</v>
      </c>
      <c r="E34" s="326">
        <v>10</v>
      </c>
      <c r="F34" s="326">
        <v>0</v>
      </c>
      <c r="G34" s="524" t="s">
        <v>380</v>
      </c>
      <c r="H34" s="524"/>
      <c r="I34" s="524"/>
      <c r="J34" s="327" t="s">
        <v>342</v>
      </c>
      <c r="K34" s="328">
        <v>80</v>
      </c>
    </row>
    <row r="35" spans="1:11" s="90" customFormat="1" ht="15" customHeight="1">
      <c r="A35" s="289" t="s">
        <v>20</v>
      </c>
      <c r="B35" s="325" t="s">
        <v>381</v>
      </c>
      <c r="C35" s="326"/>
      <c r="D35" s="326">
        <v>10</v>
      </c>
      <c r="E35" s="326">
        <v>0</v>
      </c>
      <c r="F35" s="326">
        <v>0</v>
      </c>
      <c r="G35" s="524" t="s">
        <v>382</v>
      </c>
      <c r="H35" s="524"/>
      <c r="I35" s="524"/>
      <c r="J35" s="327"/>
      <c r="K35" s="328">
        <v>20</v>
      </c>
    </row>
    <row r="36" spans="1:11" s="90" customFormat="1" ht="15" customHeight="1">
      <c r="A36" s="289" t="s">
        <v>21</v>
      </c>
      <c r="B36" s="325" t="s">
        <v>383</v>
      </c>
      <c r="C36" s="326">
        <v>3505</v>
      </c>
      <c r="D36" s="326">
        <v>0</v>
      </c>
      <c r="E36" s="326">
        <v>0</v>
      </c>
      <c r="F36" s="326">
        <v>0</v>
      </c>
      <c r="G36" s="524" t="s">
        <v>384</v>
      </c>
      <c r="H36" s="524"/>
      <c r="I36" s="524"/>
      <c r="J36" s="327"/>
      <c r="K36" s="328">
        <v>20</v>
      </c>
    </row>
    <row r="37" spans="1:11" s="90" customFormat="1" ht="15" customHeight="1">
      <c r="A37" s="289" t="s">
        <v>22</v>
      </c>
      <c r="B37" s="325" t="s">
        <v>385</v>
      </c>
      <c r="C37" s="326">
        <v>3506</v>
      </c>
      <c r="D37" s="326">
        <v>20</v>
      </c>
      <c r="E37" s="326">
        <v>5</v>
      </c>
      <c r="F37" s="326">
        <v>0</v>
      </c>
      <c r="G37" s="524" t="s">
        <v>386</v>
      </c>
      <c r="H37" s="524"/>
      <c r="I37" s="524"/>
      <c r="J37" s="327" t="s">
        <v>335</v>
      </c>
      <c r="K37" s="328">
        <v>60</v>
      </c>
    </row>
    <row r="38" spans="1:11" s="90" customFormat="1" ht="15" customHeight="1">
      <c r="A38" s="289" t="s">
        <v>23</v>
      </c>
      <c r="B38" s="325" t="s">
        <v>145</v>
      </c>
      <c r="C38" s="326">
        <v>3509</v>
      </c>
      <c r="D38" s="326">
        <v>40</v>
      </c>
      <c r="E38" s="326">
        <v>10</v>
      </c>
      <c r="F38" s="326">
        <v>0</v>
      </c>
      <c r="G38" s="524" t="s">
        <v>387</v>
      </c>
      <c r="H38" s="524"/>
      <c r="I38" s="524"/>
      <c r="J38" s="327" t="s">
        <v>388</v>
      </c>
      <c r="K38" s="328">
        <v>80</v>
      </c>
    </row>
    <row r="39" spans="1:11" s="90" customFormat="1" ht="15" customHeight="1">
      <c r="A39" s="289" t="s">
        <v>24</v>
      </c>
      <c r="B39" s="325" t="s">
        <v>389</v>
      </c>
      <c r="C39" s="326">
        <v>5000</v>
      </c>
      <c r="D39" s="326">
        <v>40</v>
      </c>
      <c r="E39" s="326">
        <v>10</v>
      </c>
      <c r="F39" s="326">
        <v>0</v>
      </c>
      <c r="G39" s="524" t="s">
        <v>390</v>
      </c>
      <c r="H39" s="524"/>
      <c r="I39" s="524"/>
      <c r="J39" s="327" t="s">
        <v>391</v>
      </c>
      <c r="K39" s="328">
        <v>100</v>
      </c>
    </row>
    <row r="40" spans="1:11" s="90" customFormat="1" ht="15" customHeight="1">
      <c r="A40" s="289" t="s">
        <v>25</v>
      </c>
      <c r="B40" s="325" t="s">
        <v>392</v>
      </c>
      <c r="C40" s="326">
        <v>5000</v>
      </c>
      <c r="D40" s="326">
        <v>0</v>
      </c>
      <c r="E40" s="326">
        <v>0</v>
      </c>
      <c r="F40" s="326">
        <v>0</v>
      </c>
      <c r="G40" s="524" t="s">
        <v>390</v>
      </c>
      <c r="H40" s="524"/>
      <c r="I40" s="524"/>
      <c r="J40" s="327"/>
      <c r="K40" s="328">
        <v>80</v>
      </c>
    </row>
    <row r="41" spans="1:11" s="90" customFormat="1" ht="15" customHeight="1">
      <c r="A41" s="289" t="s">
        <v>26</v>
      </c>
      <c r="B41" s="325" t="s">
        <v>141</v>
      </c>
      <c r="C41" s="326">
        <v>3508</v>
      </c>
      <c r="D41" s="326">
        <v>30</v>
      </c>
      <c r="E41" s="326">
        <v>10</v>
      </c>
      <c r="F41" s="326">
        <v>5</v>
      </c>
      <c r="G41" s="524" t="s">
        <v>393</v>
      </c>
      <c r="H41" s="524"/>
      <c r="I41" s="524"/>
      <c r="J41" s="327" t="s">
        <v>394</v>
      </c>
      <c r="K41" s="328">
        <v>120</v>
      </c>
    </row>
    <row r="42" spans="1:11" s="90" customFormat="1" ht="15" customHeight="1" thickBot="1">
      <c r="A42" s="289"/>
      <c r="B42" s="526" t="s">
        <v>51</v>
      </c>
      <c r="C42" s="526"/>
      <c r="D42" s="329">
        <f>SUM(D17:D41)</f>
        <v>523</v>
      </c>
      <c r="E42" s="329">
        <f>SUM(E17:E41)</f>
        <v>135</v>
      </c>
      <c r="F42" s="329">
        <f>SUM(F17:F41)</f>
        <v>17</v>
      </c>
      <c r="G42" s="525"/>
      <c r="H42" s="525"/>
      <c r="I42" s="525"/>
      <c r="J42" s="330"/>
      <c r="K42" s="331">
        <f>SUM(K17:K41)</f>
        <v>1950</v>
      </c>
    </row>
    <row r="43" spans="2:11" ht="22.5">
      <c r="B43" s="172" t="s">
        <v>508</v>
      </c>
      <c r="C43" s="172"/>
      <c r="D43" s="173">
        <f>D42</f>
        <v>523</v>
      </c>
      <c r="E43" s="173">
        <f>E42</f>
        <v>135</v>
      </c>
      <c r="F43" s="173">
        <f>F42</f>
        <v>17</v>
      </c>
      <c r="J43"/>
      <c r="K43"/>
    </row>
    <row r="44" spans="2:11" ht="22.5">
      <c r="B44" s="174" t="s">
        <v>509</v>
      </c>
      <c r="C44" s="175"/>
      <c r="D44" s="176">
        <f>D43/30</f>
        <v>17.433333333333334</v>
      </c>
      <c r="E44" s="176">
        <f>E43/25</f>
        <v>5.4</v>
      </c>
      <c r="F44" s="176">
        <f>F43/25</f>
        <v>0.68</v>
      </c>
      <c r="J44"/>
      <c r="K44"/>
    </row>
    <row r="45" spans="2:11" ht="45">
      <c r="B45" s="174" t="s">
        <v>510</v>
      </c>
      <c r="C45" s="175">
        <v>25</v>
      </c>
      <c r="D45" s="177">
        <f>D43/C45</f>
        <v>20.92</v>
      </c>
      <c r="E45" s="175"/>
      <c r="F45" s="175"/>
      <c r="J45"/>
      <c r="K45"/>
    </row>
    <row r="46" spans="2:11" ht="35.25">
      <c r="B46" s="174" t="s">
        <v>511</v>
      </c>
      <c r="C46" s="175">
        <v>19</v>
      </c>
      <c r="D46" s="177">
        <f>D43/C46</f>
        <v>27.526315789473685</v>
      </c>
      <c r="E46" s="175"/>
      <c r="F46" s="175"/>
      <c r="J46"/>
      <c r="K46"/>
    </row>
    <row r="47" spans="2:11" ht="24">
      <c r="B47" s="174" t="s">
        <v>512</v>
      </c>
      <c r="C47" s="175"/>
      <c r="D47" s="175">
        <v>16</v>
      </c>
      <c r="E47" s="175"/>
      <c r="F47" s="175"/>
      <c r="J47"/>
      <c r="K47"/>
    </row>
    <row r="48" spans="2:11" ht="24.75" thickBot="1">
      <c r="B48" s="178" t="s">
        <v>513</v>
      </c>
      <c r="C48" s="175"/>
      <c r="D48" s="175">
        <f>30*D47</f>
        <v>480</v>
      </c>
      <c r="E48" s="175"/>
      <c r="F48" s="175"/>
      <c r="J48"/>
      <c r="K48"/>
    </row>
    <row r="49" spans="2:11" ht="15.75" thickBot="1">
      <c r="B49" s="180" t="s">
        <v>514</v>
      </c>
      <c r="C49" s="181"/>
      <c r="D49" s="181">
        <f>D48-D43</f>
        <v>-43</v>
      </c>
      <c r="E49" s="181"/>
      <c r="F49" s="182"/>
      <c r="J49"/>
      <c r="K49"/>
    </row>
    <row r="51" spans="2:11" ht="15">
      <c r="B51" s="183" t="s">
        <v>515</v>
      </c>
      <c r="C51" s="183"/>
      <c r="D51" s="184">
        <f>D49/30</f>
        <v>-1.4333333333333333</v>
      </c>
      <c r="J51"/>
      <c r="K51"/>
    </row>
  </sheetData>
  <sheetProtection/>
  <mergeCells count="55">
    <mergeCell ref="G41:I41"/>
    <mergeCell ref="G42:I42"/>
    <mergeCell ref="B42:C42"/>
    <mergeCell ref="G35:I35"/>
    <mergeCell ref="G36:I36"/>
    <mergeCell ref="G37:I37"/>
    <mergeCell ref="G38:I38"/>
    <mergeCell ref="G39:I39"/>
    <mergeCell ref="G40:I40"/>
    <mergeCell ref="G29:I29"/>
    <mergeCell ref="G30:I30"/>
    <mergeCell ref="G31:I31"/>
    <mergeCell ref="G32:I32"/>
    <mergeCell ref="G33:I33"/>
    <mergeCell ref="G34:I34"/>
    <mergeCell ref="G23:I23"/>
    <mergeCell ref="G24:I24"/>
    <mergeCell ref="G25:I25"/>
    <mergeCell ref="G26:I26"/>
    <mergeCell ref="G27:I27"/>
    <mergeCell ref="G28:I28"/>
    <mergeCell ref="G17:I17"/>
    <mergeCell ref="G18:I18"/>
    <mergeCell ref="G19:I19"/>
    <mergeCell ref="G20:I20"/>
    <mergeCell ref="G21:I21"/>
    <mergeCell ref="G22:I22"/>
    <mergeCell ref="A15:A16"/>
    <mergeCell ref="B15:B16"/>
    <mergeCell ref="C15:C16"/>
    <mergeCell ref="D15:F15"/>
    <mergeCell ref="G15:I16"/>
    <mergeCell ref="K15:K16"/>
    <mergeCell ref="D12:F12"/>
    <mergeCell ref="G12:I12"/>
    <mergeCell ref="D13:F13"/>
    <mergeCell ref="G13:I13"/>
    <mergeCell ref="A14:K14"/>
    <mergeCell ref="A7:A13"/>
    <mergeCell ref="D7:F7"/>
    <mergeCell ref="G7:I7"/>
    <mergeCell ref="D8:F8"/>
    <mergeCell ref="G8:I8"/>
    <mergeCell ref="D9:F9"/>
    <mergeCell ref="G9:I9"/>
    <mergeCell ref="D10:F10"/>
    <mergeCell ref="G10:I10"/>
    <mergeCell ref="D11:F11"/>
    <mergeCell ref="G11:I11"/>
    <mergeCell ref="B1:I1"/>
    <mergeCell ref="B2:F2"/>
    <mergeCell ref="G2:K2"/>
    <mergeCell ref="D3:K3"/>
    <mergeCell ref="D4:F4"/>
    <mergeCell ref="D5:I6"/>
  </mergeCells>
  <hyperlinks>
    <hyperlink ref="K8" r:id="rId1" display="gpreal@gpreal.sk"/>
    <hyperlink ref="K10" r:id="rId2" display="jozef.cingel@colnasprava.sk"/>
    <hyperlink ref="K12" r:id="rId3" display="peter.zernovic@asseco.sk"/>
  </hyperlinks>
  <printOptions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portrait" paperSize="9" scale="83" r:id="rId6"/>
  <legacyDrawing r:id="rId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">
      <selection activeCell="B27" sqref="B27:K27"/>
    </sheetView>
  </sheetViews>
  <sheetFormatPr defaultColWidth="9.140625" defaultRowHeight="15"/>
  <cols>
    <col min="1" max="1" width="4.57421875" style="0" customWidth="1"/>
    <col min="2" max="2" width="16.28125" style="0" customWidth="1"/>
    <col min="3" max="3" width="6.8515625" style="0" customWidth="1"/>
    <col min="4" max="4" width="5.57421875" style="0" customWidth="1"/>
    <col min="5" max="5" width="6.8515625" style="0" customWidth="1"/>
    <col min="6" max="6" width="8.57421875" style="0" customWidth="1"/>
    <col min="10" max="10" width="14.00390625" style="0" customWidth="1"/>
    <col min="11" max="11" width="13.140625" style="0" customWidth="1"/>
  </cols>
  <sheetData>
    <row r="1" spans="1:11" ht="19.5" customHeight="1">
      <c r="A1" s="1"/>
      <c r="B1" s="418" t="s">
        <v>32</v>
      </c>
      <c r="C1" s="418"/>
      <c r="D1" s="418"/>
      <c r="E1" s="418"/>
      <c r="F1" s="418"/>
      <c r="G1" s="418"/>
      <c r="H1" s="418"/>
      <c r="I1" s="418"/>
      <c r="J1" s="1"/>
      <c r="K1" s="1"/>
    </row>
    <row r="2" spans="1:11" ht="21" customHeight="1">
      <c r="A2" s="1"/>
      <c r="B2" s="418" t="s">
        <v>33</v>
      </c>
      <c r="C2" s="418"/>
      <c r="D2" s="418"/>
      <c r="E2" s="418"/>
      <c r="F2" s="418"/>
      <c r="G2" s="527" t="s">
        <v>129</v>
      </c>
      <c r="H2" s="528"/>
      <c r="I2" s="528"/>
      <c r="J2" s="528"/>
      <c r="K2" s="529"/>
    </row>
    <row r="3" spans="1:11" ht="18" customHeight="1">
      <c r="A3" s="1"/>
      <c r="B3" s="2" t="s">
        <v>48</v>
      </c>
      <c r="C3" s="2"/>
      <c r="D3" s="457" t="s">
        <v>53</v>
      </c>
      <c r="E3" s="458"/>
      <c r="F3" s="458"/>
      <c r="G3" s="458"/>
      <c r="H3" s="458"/>
      <c r="I3" s="458"/>
      <c r="J3" s="458"/>
      <c r="K3" s="459"/>
    </row>
    <row r="4" spans="1:11" ht="19.5" customHeight="1">
      <c r="A4" s="1"/>
      <c r="B4" s="2" t="s">
        <v>50</v>
      </c>
      <c r="C4" s="2"/>
      <c r="D4" s="457">
        <v>2010</v>
      </c>
      <c r="E4" s="458"/>
      <c r="F4" s="459"/>
      <c r="G4" s="1"/>
      <c r="H4" s="1"/>
      <c r="I4" s="3"/>
      <c r="J4" s="3"/>
      <c r="K4" s="3"/>
    </row>
    <row r="5" spans="1:11" ht="15" customHeight="1" thickBot="1">
      <c r="A5" s="103"/>
      <c r="B5" s="4"/>
      <c r="C5" s="4"/>
      <c r="D5" s="455" t="s">
        <v>34</v>
      </c>
      <c r="E5" s="455"/>
      <c r="F5" s="455"/>
      <c r="G5" s="455"/>
      <c r="H5" s="455"/>
      <c r="I5" s="455"/>
      <c r="J5" s="4"/>
      <c r="K5" s="4"/>
    </row>
    <row r="6" spans="1:11" ht="15.75" hidden="1" thickBot="1">
      <c r="A6" s="103"/>
      <c r="B6" s="4"/>
      <c r="C6" s="4"/>
      <c r="D6" s="455"/>
      <c r="E6" s="455"/>
      <c r="F6" s="455"/>
      <c r="G6" s="455"/>
      <c r="H6" s="455"/>
      <c r="I6" s="455"/>
      <c r="J6" s="4"/>
      <c r="K6" s="4"/>
    </row>
    <row r="7" spans="1:11" ht="15.75" thickBot="1">
      <c r="A7" s="399"/>
      <c r="B7" s="5" t="s">
        <v>35</v>
      </c>
      <c r="C7" s="21"/>
      <c r="D7" s="489" t="s">
        <v>36</v>
      </c>
      <c r="E7" s="490"/>
      <c r="F7" s="491"/>
      <c r="G7" s="489" t="s">
        <v>0</v>
      </c>
      <c r="H7" s="490"/>
      <c r="I7" s="491"/>
      <c r="J7" s="6" t="s">
        <v>37</v>
      </c>
      <c r="K7" s="7" t="s">
        <v>38</v>
      </c>
    </row>
    <row r="8" spans="1:11" ht="15">
      <c r="A8" s="399"/>
      <c r="B8" s="8" t="s">
        <v>39</v>
      </c>
      <c r="C8" s="22"/>
      <c r="D8" s="532" t="s">
        <v>395</v>
      </c>
      <c r="E8" s="532"/>
      <c r="F8" s="532"/>
      <c r="G8" s="532" t="s">
        <v>396</v>
      </c>
      <c r="H8" s="532"/>
      <c r="I8" s="532"/>
      <c r="J8" s="9">
        <v>905744894</v>
      </c>
      <c r="K8" s="116"/>
    </row>
    <row r="9" spans="1:11" ht="15">
      <c r="A9" s="399"/>
      <c r="B9" s="11" t="s">
        <v>43</v>
      </c>
      <c r="C9" s="23"/>
      <c r="D9" s="530" t="s">
        <v>397</v>
      </c>
      <c r="E9" s="530"/>
      <c r="F9" s="530"/>
      <c r="G9" s="530" t="s">
        <v>398</v>
      </c>
      <c r="H9" s="530"/>
      <c r="I9" s="530"/>
      <c r="J9" s="12">
        <v>903229075</v>
      </c>
      <c r="K9" s="118"/>
    </row>
    <row r="10" spans="1:11" ht="24">
      <c r="A10" s="399"/>
      <c r="B10" s="11" t="s">
        <v>40</v>
      </c>
      <c r="C10" s="23"/>
      <c r="D10" s="530" t="s">
        <v>399</v>
      </c>
      <c r="E10" s="530"/>
      <c r="F10" s="530"/>
      <c r="G10" s="530" t="s">
        <v>400</v>
      </c>
      <c r="H10" s="530"/>
      <c r="I10" s="530"/>
      <c r="J10" s="12">
        <v>918710703</v>
      </c>
      <c r="K10" s="119" t="s">
        <v>401</v>
      </c>
    </row>
    <row r="11" spans="1:11" ht="15">
      <c r="A11" s="399"/>
      <c r="B11" s="11" t="s">
        <v>41</v>
      </c>
      <c r="C11" s="23"/>
      <c r="D11" s="530" t="s">
        <v>402</v>
      </c>
      <c r="E11" s="530"/>
      <c r="F11" s="530"/>
      <c r="G11" s="530" t="s">
        <v>403</v>
      </c>
      <c r="H11" s="530"/>
      <c r="I11" s="530"/>
      <c r="J11" s="12">
        <v>905359538</v>
      </c>
      <c r="K11" s="120"/>
    </row>
    <row r="12" spans="1:11" ht="15">
      <c r="A12" s="399"/>
      <c r="B12" s="11" t="s">
        <v>42</v>
      </c>
      <c r="C12" s="23"/>
      <c r="D12" s="530" t="s">
        <v>399</v>
      </c>
      <c r="E12" s="530"/>
      <c r="F12" s="530"/>
      <c r="G12" s="530" t="s">
        <v>400</v>
      </c>
      <c r="H12" s="530"/>
      <c r="I12" s="530"/>
      <c r="J12" s="12">
        <v>918710703</v>
      </c>
      <c r="K12" s="120"/>
    </row>
    <row r="13" spans="1:11" ht="15.75" thickBot="1">
      <c r="A13" s="399"/>
      <c r="B13" s="14" t="s">
        <v>44</v>
      </c>
      <c r="C13" s="24"/>
      <c r="D13" s="531" t="s">
        <v>404</v>
      </c>
      <c r="E13" s="531"/>
      <c r="F13" s="531"/>
      <c r="G13" s="531" t="s">
        <v>405</v>
      </c>
      <c r="H13" s="531"/>
      <c r="I13" s="531"/>
      <c r="J13" s="15">
        <v>918193583</v>
      </c>
      <c r="K13" s="117"/>
    </row>
    <row r="14" spans="1:11" ht="19.5" customHeight="1" thickBot="1">
      <c r="A14" s="395" t="s">
        <v>49</v>
      </c>
      <c r="B14" s="395"/>
      <c r="C14" s="395"/>
      <c r="D14" s="395"/>
      <c r="E14" s="395"/>
      <c r="F14" s="395"/>
      <c r="G14" s="395"/>
      <c r="H14" s="395"/>
      <c r="I14" s="395"/>
      <c r="J14" s="395"/>
      <c r="K14" s="395"/>
    </row>
    <row r="15" spans="1:11" s="155" customFormat="1" ht="15.75" thickBot="1">
      <c r="A15" s="436"/>
      <c r="B15" s="438" t="s">
        <v>45</v>
      </c>
      <c r="C15" s="438" t="s">
        <v>52</v>
      </c>
      <c r="D15" s="440" t="s">
        <v>493</v>
      </c>
      <c r="E15" s="440"/>
      <c r="F15" s="441"/>
      <c r="G15" s="442" t="s">
        <v>0</v>
      </c>
      <c r="H15" s="442"/>
      <c r="I15" s="443"/>
      <c r="J15" s="154" t="s">
        <v>47</v>
      </c>
      <c r="K15" s="446" t="s">
        <v>1</v>
      </c>
    </row>
    <row r="16" spans="1:11" s="155" customFormat="1" ht="34.5" customHeight="1" thickBot="1">
      <c r="A16" s="437"/>
      <c r="B16" s="439"/>
      <c r="C16" s="439"/>
      <c r="D16" s="157" t="s">
        <v>494</v>
      </c>
      <c r="E16" s="158" t="s">
        <v>495</v>
      </c>
      <c r="F16" s="158" t="s">
        <v>496</v>
      </c>
      <c r="G16" s="444"/>
      <c r="H16" s="444"/>
      <c r="I16" s="445"/>
      <c r="J16" s="156" t="s">
        <v>46</v>
      </c>
      <c r="K16" s="447"/>
    </row>
    <row r="17" spans="1:11" s="337" customFormat="1" ht="15" customHeight="1">
      <c r="A17" s="332" t="s">
        <v>2</v>
      </c>
      <c r="B17" s="333" t="s">
        <v>406</v>
      </c>
      <c r="C17" s="334">
        <v>3478</v>
      </c>
      <c r="D17" s="335">
        <v>30</v>
      </c>
      <c r="E17" s="335">
        <v>10</v>
      </c>
      <c r="F17" s="335">
        <v>3</v>
      </c>
      <c r="G17" s="533" t="s">
        <v>396</v>
      </c>
      <c r="H17" s="533"/>
      <c r="I17" s="533"/>
      <c r="J17" s="335">
        <v>905744894</v>
      </c>
      <c r="K17" s="336">
        <v>100</v>
      </c>
    </row>
    <row r="18" spans="1:11" s="337" customFormat="1" ht="15" customHeight="1">
      <c r="A18" s="332" t="s">
        <v>3</v>
      </c>
      <c r="B18" s="338" t="s">
        <v>498</v>
      </c>
      <c r="C18" s="339">
        <v>4212</v>
      </c>
      <c r="D18" s="264">
        <v>30</v>
      </c>
      <c r="E18" s="264">
        <v>5</v>
      </c>
      <c r="F18" s="264">
        <v>3</v>
      </c>
      <c r="G18" s="534" t="s">
        <v>407</v>
      </c>
      <c r="H18" s="534"/>
      <c r="I18" s="534"/>
      <c r="J18" s="264">
        <v>904581622</v>
      </c>
      <c r="K18" s="340">
        <v>50</v>
      </c>
    </row>
    <row r="19" spans="1:11" s="337" customFormat="1" ht="15" customHeight="1">
      <c r="A19" s="332" t="s">
        <v>4</v>
      </c>
      <c r="B19" s="338" t="s">
        <v>408</v>
      </c>
      <c r="C19" s="339">
        <v>3483</v>
      </c>
      <c r="D19" s="264">
        <v>0</v>
      </c>
      <c r="E19" s="264">
        <v>10</v>
      </c>
      <c r="F19" s="264">
        <v>10</v>
      </c>
      <c r="G19" s="534" t="s">
        <v>409</v>
      </c>
      <c r="H19" s="534"/>
      <c r="I19" s="534"/>
      <c r="J19" s="264">
        <v>903662488</v>
      </c>
      <c r="K19" s="340">
        <v>50</v>
      </c>
    </row>
    <row r="20" spans="1:11" s="337" customFormat="1" ht="15" customHeight="1">
      <c r="A20" s="332" t="s">
        <v>5</v>
      </c>
      <c r="B20" s="338" t="s">
        <v>410</v>
      </c>
      <c r="C20" s="339">
        <v>3477</v>
      </c>
      <c r="D20" s="264">
        <v>0</v>
      </c>
      <c r="E20" s="264">
        <v>0</v>
      </c>
      <c r="F20" s="264">
        <v>0</v>
      </c>
      <c r="G20" s="534" t="s">
        <v>411</v>
      </c>
      <c r="H20" s="534"/>
      <c r="I20" s="534"/>
      <c r="J20" s="264">
        <v>905659171</v>
      </c>
      <c r="K20" s="340">
        <v>70</v>
      </c>
    </row>
    <row r="21" spans="1:11" s="337" customFormat="1" ht="15" customHeight="1">
      <c r="A21" s="332" t="s">
        <v>6</v>
      </c>
      <c r="B21" s="338" t="s">
        <v>412</v>
      </c>
      <c r="C21" s="339">
        <v>5011</v>
      </c>
      <c r="D21" s="264">
        <v>120</v>
      </c>
      <c r="E21" s="264">
        <v>20</v>
      </c>
      <c r="F21" s="264">
        <v>10</v>
      </c>
      <c r="G21" s="534" t="s">
        <v>398</v>
      </c>
      <c r="H21" s="534"/>
      <c r="I21" s="534"/>
      <c r="J21" s="264">
        <v>905511749</v>
      </c>
      <c r="K21" s="340">
        <v>200</v>
      </c>
    </row>
    <row r="22" spans="1:11" s="337" customFormat="1" ht="15" customHeight="1">
      <c r="A22" s="332" t="s">
        <v>7</v>
      </c>
      <c r="B22" s="338" t="s">
        <v>413</v>
      </c>
      <c r="C22" s="339">
        <v>5305</v>
      </c>
      <c r="D22" s="264">
        <v>60</v>
      </c>
      <c r="E22" s="264">
        <v>10</v>
      </c>
      <c r="F22" s="264">
        <v>0</v>
      </c>
      <c r="G22" s="534" t="s">
        <v>414</v>
      </c>
      <c r="H22" s="534"/>
      <c r="I22" s="534"/>
      <c r="J22" s="264">
        <v>902324152</v>
      </c>
      <c r="K22" s="340">
        <v>120</v>
      </c>
    </row>
    <row r="23" spans="1:11" s="337" customFormat="1" ht="15" customHeight="1">
      <c r="A23" s="332" t="s">
        <v>8</v>
      </c>
      <c r="B23" s="338" t="s">
        <v>415</v>
      </c>
      <c r="C23" s="339">
        <v>5010</v>
      </c>
      <c r="D23" s="264">
        <v>40</v>
      </c>
      <c r="E23" s="264">
        <v>10</v>
      </c>
      <c r="F23" s="264">
        <v>0</v>
      </c>
      <c r="G23" s="534" t="s">
        <v>403</v>
      </c>
      <c r="H23" s="534"/>
      <c r="I23" s="534"/>
      <c r="J23" s="264">
        <v>903214847</v>
      </c>
      <c r="K23" s="340">
        <v>100</v>
      </c>
    </row>
    <row r="24" spans="1:11" s="337" customFormat="1" ht="15" customHeight="1">
      <c r="A24" s="332" t="s">
        <v>9</v>
      </c>
      <c r="B24" s="338" t="s">
        <v>399</v>
      </c>
      <c r="C24" s="339">
        <v>3480</v>
      </c>
      <c r="D24" s="264">
        <v>45</v>
      </c>
      <c r="E24" s="264">
        <v>10</v>
      </c>
      <c r="F24" s="264">
        <v>3</v>
      </c>
      <c r="G24" s="534" t="s">
        <v>416</v>
      </c>
      <c r="H24" s="534"/>
      <c r="I24" s="534"/>
      <c r="J24" s="264">
        <v>918710703</v>
      </c>
      <c r="K24" s="340">
        <v>80</v>
      </c>
    </row>
    <row r="25" spans="1:11" s="337" customFormat="1" ht="15" customHeight="1">
      <c r="A25" s="332" t="s">
        <v>10</v>
      </c>
      <c r="B25" s="338" t="s">
        <v>417</v>
      </c>
      <c r="C25" s="339">
        <v>3484</v>
      </c>
      <c r="D25" s="264">
        <v>20</v>
      </c>
      <c r="E25" s="264">
        <v>5</v>
      </c>
      <c r="F25" s="264">
        <v>3</v>
      </c>
      <c r="G25" s="534" t="s">
        <v>418</v>
      </c>
      <c r="H25" s="534"/>
      <c r="I25" s="534"/>
      <c r="J25" s="264">
        <v>905902494</v>
      </c>
      <c r="K25" s="340">
        <v>80</v>
      </c>
    </row>
    <row r="26" spans="1:11" s="337" customFormat="1" ht="15" customHeight="1">
      <c r="A26" s="332" t="s">
        <v>11</v>
      </c>
      <c r="B26" s="338" t="s">
        <v>419</v>
      </c>
      <c r="C26" s="339">
        <v>3484</v>
      </c>
      <c r="D26" s="264">
        <v>0</v>
      </c>
      <c r="E26" s="264">
        <v>0</v>
      </c>
      <c r="F26" s="264">
        <v>0</v>
      </c>
      <c r="G26" s="534" t="s">
        <v>418</v>
      </c>
      <c r="H26" s="534"/>
      <c r="I26" s="534"/>
      <c r="J26" s="264"/>
      <c r="K26" s="340">
        <v>20</v>
      </c>
    </row>
    <row r="27" spans="1:11" s="337" customFormat="1" ht="15" customHeight="1">
      <c r="A27" s="332" t="s">
        <v>12</v>
      </c>
      <c r="B27" s="338" t="s">
        <v>420</v>
      </c>
      <c r="C27" s="339">
        <v>3486</v>
      </c>
      <c r="D27" s="264">
        <v>60</v>
      </c>
      <c r="E27" s="264">
        <v>10</v>
      </c>
      <c r="F27" s="264">
        <v>3</v>
      </c>
      <c r="G27" s="534" t="s">
        <v>421</v>
      </c>
      <c r="H27" s="534"/>
      <c r="I27" s="534"/>
      <c r="J27" s="264">
        <v>915748772</v>
      </c>
      <c r="K27" s="340">
        <v>80</v>
      </c>
    </row>
    <row r="28" spans="1:11" s="337" customFormat="1" ht="15" customHeight="1">
      <c r="A28" s="332" t="s">
        <v>13</v>
      </c>
      <c r="B28" s="338" t="s">
        <v>404</v>
      </c>
      <c r="C28" s="339">
        <v>3479</v>
      </c>
      <c r="D28" s="264">
        <v>15</v>
      </c>
      <c r="E28" s="264">
        <v>5</v>
      </c>
      <c r="F28" s="264">
        <v>1</v>
      </c>
      <c r="G28" s="534" t="s">
        <v>422</v>
      </c>
      <c r="H28" s="534"/>
      <c r="I28" s="534"/>
      <c r="J28" s="264">
        <v>918193583</v>
      </c>
      <c r="K28" s="340">
        <v>70</v>
      </c>
    </row>
    <row r="29" spans="1:11" s="337" customFormat="1" ht="15" customHeight="1">
      <c r="A29" s="332" t="s">
        <v>14</v>
      </c>
      <c r="B29" s="338" t="s">
        <v>423</v>
      </c>
      <c r="C29" s="339">
        <v>3421</v>
      </c>
      <c r="D29" s="264">
        <v>0</v>
      </c>
      <c r="E29" s="264">
        <v>0</v>
      </c>
      <c r="F29" s="264">
        <v>0</v>
      </c>
      <c r="G29" s="534" t="s">
        <v>424</v>
      </c>
      <c r="H29" s="534"/>
      <c r="I29" s="534"/>
      <c r="J29" s="264"/>
      <c r="K29" s="340">
        <v>0</v>
      </c>
    </row>
    <row r="30" spans="1:11" s="337" customFormat="1" ht="15" customHeight="1">
      <c r="A30" s="332" t="s">
        <v>15</v>
      </c>
      <c r="B30" s="338" t="s">
        <v>425</v>
      </c>
      <c r="C30" s="339">
        <v>54</v>
      </c>
      <c r="D30" s="264">
        <v>20</v>
      </c>
      <c r="E30" s="264">
        <v>0</v>
      </c>
      <c r="F30" s="264">
        <v>0</v>
      </c>
      <c r="G30" s="534" t="s">
        <v>426</v>
      </c>
      <c r="H30" s="534"/>
      <c r="I30" s="534"/>
      <c r="J30" s="264">
        <v>903427805</v>
      </c>
      <c r="K30" s="340">
        <v>25</v>
      </c>
    </row>
    <row r="31" spans="1:11" s="337" customFormat="1" ht="15" customHeight="1">
      <c r="A31" s="332" t="s">
        <v>16</v>
      </c>
      <c r="B31" s="338" t="s">
        <v>427</v>
      </c>
      <c r="C31" s="339">
        <v>5003</v>
      </c>
      <c r="D31" s="264">
        <v>30</v>
      </c>
      <c r="E31" s="264">
        <v>10</v>
      </c>
      <c r="F31" s="264">
        <v>2</v>
      </c>
      <c r="G31" s="534" t="s">
        <v>421</v>
      </c>
      <c r="H31" s="534"/>
      <c r="I31" s="534"/>
      <c r="J31" s="264">
        <v>910663153</v>
      </c>
      <c r="K31" s="340">
        <v>100</v>
      </c>
    </row>
    <row r="32" spans="1:11" s="337" customFormat="1" ht="15" customHeight="1">
      <c r="A32" s="332" t="s">
        <v>17</v>
      </c>
      <c r="B32" s="338" t="s">
        <v>428</v>
      </c>
      <c r="C32" s="339">
        <v>5003</v>
      </c>
      <c r="D32" s="264">
        <v>0</v>
      </c>
      <c r="E32" s="264">
        <v>0</v>
      </c>
      <c r="F32" s="264">
        <v>0</v>
      </c>
      <c r="G32" s="534" t="s">
        <v>421</v>
      </c>
      <c r="H32" s="534"/>
      <c r="I32" s="534"/>
      <c r="J32" s="264"/>
      <c r="K32" s="340">
        <v>50</v>
      </c>
    </row>
    <row r="33" spans="1:11" s="337" customFormat="1" ht="15" customHeight="1">
      <c r="A33" s="332" t="s">
        <v>18</v>
      </c>
      <c r="B33" s="338" t="s">
        <v>397</v>
      </c>
      <c r="C33" s="339">
        <v>4331</v>
      </c>
      <c r="D33" s="264">
        <v>90</v>
      </c>
      <c r="E33" s="264">
        <v>10</v>
      </c>
      <c r="F33" s="264">
        <v>5</v>
      </c>
      <c r="G33" s="534" t="s">
        <v>398</v>
      </c>
      <c r="H33" s="534"/>
      <c r="I33" s="534"/>
      <c r="J33" s="264">
        <v>903229075</v>
      </c>
      <c r="K33" s="340">
        <v>250</v>
      </c>
    </row>
    <row r="34" spans="1:11" s="337" customFormat="1" ht="15" customHeight="1">
      <c r="A34" s="332" t="s">
        <v>19</v>
      </c>
      <c r="B34" s="338" t="s">
        <v>429</v>
      </c>
      <c r="C34" s="339">
        <v>4423</v>
      </c>
      <c r="D34" s="264">
        <v>15</v>
      </c>
      <c r="E34" s="264">
        <v>0</v>
      </c>
      <c r="F34" s="264">
        <v>0</v>
      </c>
      <c r="G34" s="534" t="s">
        <v>430</v>
      </c>
      <c r="H34" s="534"/>
      <c r="I34" s="534"/>
      <c r="J34" s="264">
        <v>904342191</v>
      </c>
      <c r="K34" s="340">
        <v>60</v>
      </c>
    </row>
    <row r="35" spans="1:11" s="337" customFormat="1" ht="15" customHeight="1">
      <c r="A35" s="332" t="s">
        <v>20</v>
      </c>
      <c r="B35" s="338" t="s">
        <v>402</v>
      </c>
      <c r="C35" s="339">
        <v>3477</v>
      </c>
      <c r="D35" s="264">
        <v>40</v>
      </c>
      <c r="E35" s="264">
        <v>10</v>
      </c>
      <c r="F35" s="264">
        <v>3</v>
      </c>
      <c r="G35" s="534" t="s">
        <v>403</v>
      </c>
      <c r="H35" s="534"/>
      <c r="I35" s="534"/>
      <c r="J35" s="264">
        <v>905359538</v>
      </c>
      <c r="K35" s="340">
        <v>70</v>
      </c>
    </row>
    <row r="36" spans="1:11" s="337" customFormat="1" ht="15" customHeight="1">
      <c r="A36" s="332" t="s">
        <v>21</v>
      </c>
      <c r="B36" s="338" t="s">
        <v>431</v>
      </c>
      <c r="C36" s="339">
        <v>4211</v>
      </c>
      <c r="D36" s="264">
        <v>30</v>
      </c>
      <c r="E36" s="264">
        <v>5</v>
      </c>
      <c r="F36" s="264">
        <v>2</v>
      </c>
      <c r="G36" s="534" t="s">
        <v>432</v>
      </c>
      <c r="H36" s="534"/>
      <c r="I36" s="534"/>
      <c r="J36" s="264">
        <v>904972460</v>
      </c>
      <c r="K36" s="340">
        <v>100</v>
      </c>
    </row>
    <row r="37" spans="1:11" s="337" customFormat="1" ht="15" customHeight="1" thickBot="1">
      <c r="A37" s="341" t="s">
        <v>22</v>
      </c>
      <c r="B37" s="342" t="s">
        <v>433</v>
      </c>
      <c r="C37" s="343"/>
      <c r="D37" s="344">
        <v>20</v>
      </c>
      <c r="E37" s="344">
        <v>0</v>
      </c>
      <c r="F37" s="344">
        <v>0</v>
      </c>
      <c r="G37" s="537" t="s">
        <v>434</v>
      </c>
      <c r="H37" s="537"/>
      <c r="I37" s="537"/>
      <c r="J37" s="344"/>
      <c r="K37" s="345">
        <v>30</v>
      </c>
    </row>
    <row r="38" spans="1:11" s="141" customFormat="1" ht="15" customHeight="1" thickBot="1">
      <c r="A38" s="270"/>
      <c r="B38" s="535" t="s">
        <v>51</v>
      </c>
      <c r="C38" s="535"/>
      <c r="D38" s="146">
        <f>SUM(D17:D37)</f>
        <v>665</v>
      </c>
      <c r="E38" s="146">
        <f>SUM(E17:E37)</f>
        <v>130</v>
      </c>
      <c r="F38" s="146">
        <f>SUM(F17:F37)</f>
        <v>48</v>
      </c>
      <c r="G38" s="536"/>
      <c r="H38" s="536"/>
      <c r="I38" s="536"/>
      <c r="J38" s="146"/>
      <c r="K38" s="271">
        <f>SUM(K17:K37)</f>
        <v>1705</v>
      </c>
    </row>
    <row r="39" spans="2:6" ht="22.5">
      <c r="B39" s="185" t="s">
        <v>508</v>
      </c>
      <c r="C39" s="185"/>
      <c r="D39" s="186">
        <f>D38</f>
        <v>665</v>
      </c>
      <c r="E39" s="186">
        <f>E38</f>
        <v>130</v>
      </c>
      <c r="F39" s="186">
        <f>F38</f>
        <v>48</v>
      </c>
    </row>
    <row r="40" spans="2:6" ht="22.5">
      <c r="B40" s="174" t="s">
        <v>509</v>
      </c>
      <c r="C40" s="175"/>
      <c r="D40" s="176">
        <f>D39/30</f>
        <v>22.166666666666668</v>
      </c>
      <c r="E40" s="176">
        <f>E39/25</f>
        <v>5.2</v>
      </c>
      <c r="F40" s="176">
        <f>F39/25</f>
        <v>1.92</v>
      </c>
    </row>
    <row r="41" spans="2:6" ht="45">
      <c r="B41" s="174" t="s">
        <v>510</v>
      </c>
      <c r="C41" s="175">
        <v>21</v>
      </c>
      <c r="D41" s="177">
        <f>D39/C41</f>
        <v>31.666666666666668</v>
      </c>
      <c r="E41" s="175"/>
      <c r="F41" s="175"/>
    </row>
    <row r="42" spans="2:6" ht="46.5">
      <c r="B42" s="174" t="s">
        <v>511</v>
      </c>
      <c r="C42" s="175">
        <v>16</v>
      </c>
      <c r="D42" s="177">
        <f>D39/C42</f>
        <v>41.5625</v>
      </c>
      <c r="E42" s="175"/>
      <c r="F42" s="175"/>
    </row>
    <row r="43" spans="2:6" ht="24">
      <c r="B43" s="174" t="s">
        <v>512</v>
      </c>
      <c r="C43" s="175"/>
      <c r="D43" s="175">
        <v>16</v>
      </c>
      <c r="E43" s="175"/>
      <c r="F43" s="175"/>
    </row>
    <row r="44" spans="2:6" ht="24.75" thickBot="1">
      <c r="B44" s="178" t="s">
        <v>513</v>
      </c>
      <c r="C44" s="175"/>
      <c r="D44" s="175">
        <f>30*D43</f>
        <v>480</v>
      </c>
      <c r="E44" s="175"/>
      <c r="F44" s="175"/>
    </row>
    <row r="45" spans="2:6" ht="15.75" thickBot="1">
      <c r="B45" s="180" t="s">
        <v>514</v>
      </c>
      <c r="C45" s="181"/>
      <c r="D45" s="181">
        <f>D44-D39</f>
        <v>-185</v>
      </c>
      <c r="E45" s="181"/>
      <c r="F45" s="182"/>
    </row>
    <row r="47" spans="2:4" ht="15">
      <c r="B47" s="183" t="s">
        <v>515</v>
      </c>
      <c r="C47" s="183"/>
      <c r="D47" s="184">
        <f>D45/30</f>
        <v>-6.166666666666667</v>
      </c>
    </row>
  </sheetData>
  <sheetProtection/>
  <mergeCells count="51">
    <mergeCell ref="B38:C38"/>
    <mergeCell ref="G38:I38"/>
    <mergeCell ref="G35:I35"/>
    <mergeCell ref="G36:I36"/>
    <mergeCell ref="G37:I37"/>
    <mergeCell ref="G29:I29"/>
    <mergeCell ref="G30:I30"/>
    <mergeCell ref="G31:I31"/>
    <mergeCell ref="G32:I32"/>
    <mergeCell ref="G33:I33"/>
    <mergeCell ref="G34:I34"/>
    <mergeCell ref="G23:I23"/>
    <mergeCell ref="G24:I24"/>
    <mergeCell ref="G25:I25"/>
    <mergeCell ref="G26:I26"/>
    <mergeCell ref="G27:I27"/>
    <mergeCell ref="G28:I28"/>
    <mergeCell ref="G17:I17"/>
    <mergeCell ref="G18:I18"/>
    <mergeCell ref="G19:I19"/>
    <mergeCell ref="G20:I20"/>
    <mergeCell ref="G21:I21"/>
    <mergeCell ref="G22:I22"/>
    <mergeCell ref="A15:A16"/>
    <mergeCell ref="B15:B16"/>
    <mergeCell ref="C15:C16"/>
    <mergeCell ref="D15:F15"/>
    <mergeCell ref="G15:I16"/>
    <mergeCell ref="K15:K16"/>
    <mergeCell ref="D12:F12"/>
    <mergeCell ref="G12:I12"/>
    <mergeCell ref="D13:F13"/>
    <mergeCell ref="G13:I13"/>
    <mergeCell ref="A14:K14"/>
    <mergeCell ref="A7:A13"/>
    <mergeCell ref="D7:F7"/>
    <mergeCell ref="G7:I7"/>
    <mergeCell ref="D8:F8"/>
    <mergeCell ref="G8:I8"/>
    <mergeCell ref="D9:F9"/>
    <mergeCell ref="G9:I9"/>
    <mergeCell ref="D10:F10"/>
    <mergeCell ref="G10:I10"/>
    <mergeCell ref="D11:F11"/>
    <mergeCell ref="G11:I11"/>
    <mergeCell ref="B1:I1"/>
    <mergeCell ref="B2:F2"/>
    <mergeCell ref="G2:K2"/>
    <mergeCell ref="D3:K3"/>
    <mergeCell ref="D4:F4"/>
    <mergeCell ref="D5:I6"/>
  </mergeCells>
  <hyperlinks>
    <hyperlink ref="K10" r:id="rId1" display="viliam.janko@slovnaft.sk"/>
  </hyperlinks>
  <printOptions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portrait" paperSize="9" scale="88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Ali</cp:lastModifiedBy>
  <cp:lastPrinted>2010-04-08T12:31:07Z</cp:lastPrinted>
  <dcterms:created xsi:type="dcterms:W3CDTF">2010-02-10T16:12:40Z</dcterms:created>
  <dcterms:modified xsi:type="dcterms:W3CDTF">2010-04-30T19:06:44Z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